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FE5D6A8C-6E6E-4D7E-96CE-CB6687C75417}" xr6:coauthVersionLast="47" xr6:coauthVersionMax="47" xr10:uidLastSave="{00000000-0000-0000-0000-000000000000}"/>
  <bookViews>
    <workbookView xWindow="2400" yWindow="345" windowWidth="24630" windowHeight="14415" tabRatio="892" xr2:uid="{380ADACD-588F-4007-8827-024F5BCFC1C6}"/>
  </bookViews>
  <sheets>
    <sheet name="目次" sheetId="111" r:id="rId1"/>
    <sheet name="マテリアリティ" sheetId="141" r:id="rId2"/>
    <sheet name="E-1" sheetId="113" r:id="rId3"/>
    <sheet name="E-2" sheetId="115" r:id="rId4"/>
    <sheet name="E-3" sheetId="138" r:id="rId5"/>
    <sheet name="E-4" sheetId="117" r:id="rId6"/>
    <sheet name="E-5" sheetId="118" r:id="rId7"/>
    <sheet name="E-6" sheetId="133" r:id="rId8"/>
    <sheet name="E-7" sheetId="182" r:id="rId9"/>
    <sheet name="E-8" sheetId="148" r:id="rId10"/>
    <sheet name="E-9" sheetId="143" r:id="rId11"/>
    <sheet name="S-1" sheetId="121" r:id="rId12"/>
    <sheet name="S-2" sheetId="124" r:id="rId13"/>
    <sheet name="S-3" sheetId="145" r:id="rId14"/>
    <sheet name="S-4" sheetId="179" r:id="rId15"/>
    <sheet name="S-5" sheetId="127" r:id="rId16"/>
    <sheet name="S-6" sheetId="157" r:id="rId17"/>
    <sheet name="S-7" sheetId="183" r:id="rId18"/>
    <sheet name="S-8" sheetId="107" r:id="rId19"/>
    <sheet name="S-9" sheetId="73" r:id="rId20"/>
    <sheet name="S-10" sheetId="184" r:id="rId21"/>
    <sheet name="S-11" sheetId="75" r:id="rId22"/>
    <sheet name="S-12" sheetId="185" r:id="rId23"/>
    <sheet name="S-13" sheetId="151" r:id="rId24"/>
    <sheet name="S-14" sheetId="154" r:id="rId25"/>
    <sheet name="S-15" sheetId="152" r:id="rId26"/>
    <sheet name="S-16" sheetId="153" r:id="rId27"/>
    <sheet name="S-17" sheetId="149" r:id="rId28"/>
    <sheet name="S-18" sheetId="155" r:id="rId29"/>
    <sheet name="S-19" sheetId="100" r:id="rId30"/>
    <sheet name="S-20" sheetId="180" r:id="rId31"/>
    <sheet name="S-21" sheetId="103" r:id="rId32"/>
    <sheet name="S-22" sheetId="146" r:id="rId33"/>
    <sheet name="S-23" sheetId="156" r:id="rId34"/>
    <sheet name="S-24" sheetId="178" r:id="rId35"/>
    <sheet name="S-25" sheetId="181" r:id="rId36"/>
    <sheet name="S-26" sheetId="189" r:id="rId37"/>
    <sheet name="S-27" sheetId="168" r:id="rId38"/>
    <sheet name="S-28" sheetId="191" r:id="rId39"/>
    <sheet name="G-1" sheetId="128" r:id="rId40"/>
    <sheet name="G-2" sheetId="187" r:id="rId41"/>
    <sheet name="G-3" sheetId="174" r:id="rId42"/>
    <sheet name="G-4" sheetId="158" r:id="rId43"/>
    <sheet name="G-5" sheetId="190" r:id="rId44"/>
    <sheet name="G-6" sheetId="170" r:id="rId45"/>
    <sheet name="G-7" sheetId="172" r:id="rId46"/>
    <sheet name="G-8" sheetId="175" r:id="rId47"/>
    <sheet name="G-9" sheetId="176" r:id="rId48"/>
    <sheet name="G-10" sheetId="173" r:id="rId49"/>
    <sheet name="G-11" sheetId="108" r:id="rId50"/>
    <sheet name="G-12" sheetId="171" r:id="rId51"/>
  </sheets>
  <definedNames>
    <definedName name="_xlnm._FilterDatabase" localSheetId="39" hidden="1">'G-1'!$A$4:$C$4</definedName>
    <definedName name="_xlnm._FilterDatabase" localSheetId="11" hidden="1">'S-1'!$C$1:$C$21</definedName>
    <definedName name="_xlnm.Print_Area" localSheetId="2">'E-1'!$A$1:$D$18</definedName>
    <definedName name="_xlnm.Print_Area" localSheetId="3">'E-2'!$A$1:$J$30</definedName>
    <definedName name="_xlnm.Print_Area" localSheetId="4">'E-3'!$A$1:$H$27</definedName>
    <definedName name="_xlnm.Print_Area" localSheetId="5">'E-4'!$A$1:$I$10</definedName>
    <definedName name="_xlnm.Print_Area" localSheetId="6">'E-5'!$A$1:$I$5</definedName>
    <definedName name="_xlnm.Print_Area" localSheetId="7">'E-6'!$A$1:$I$7</definedName>
    <definedName name="_xlnm.Print_Area" localSheetId="8">'E-7'!$A$1:$I$8</definedName>
    <definedName name="_xlnm.Print_Area" localSheetId="9">'E-8'!$A$1:$I$7</definedName>
    <definedName name="_xlnm.Print_Area" localSheetId="10">'E-9'!$A$1:$K$7</definedName>
    <definedName name="_xlnm.Print_Area" localSheetId="39">'G-1'!$A$1:$D$23</definedName>
    <definedName name="_xlnm.Print_Area" localSheetId="48">'G-10'!$A$1:$E$9</definedName>
    <definedName name="_xlnm.Print_Area" localSheetId="49">'G-11'!$A$1:$G$10</definedName>
    <definedName name="_xlnm.Print_Area" localSheetId="50">'G-12'!$A$1:$J$11</definedName>
    <definedName name="_xlnm.Print_Area" localSheetId="40">'G-2'!$A$1:$D$19</definedName>
    <definedName name="_xlnm.Print_Area" localSheetId="41">'G-3'!$A$1:$J$14</definedName>
    <definedName name="_xlnm.Print_Area" localSheetId="42">'G-4'!$A$1:$L$22</definedName>
    <definedName name="_xlnm.Print_Area" localSheetId="43">'G-5'!$A$1:$F$11</definedName>
    <definedName name="_xlnm.Print_Area" localSheetId="44">'G-6'!$A$1:$H$16</definedName>
    <definedName name="_xlnm.Print_Area" localSheetId="45">'G-7'!$A$1:$H$10</definedName>
    <definedName name="_xlnm.Print_Area" localSheetId="46">'G-8'!$A$1:$I$7</definedName>
    <definedName name="_xlnm.Print_Area" localSheetId="47">'G-9'!$A$1:$I$7</definedName>
    <definedName name="_xlnm.Print_Area" localSheetId="11">'S-1'!$A$1:$D$22</definedName>
    <definedName name="_xlnm.Print_Area" localSheetId="20">'S-10'!$A$1:$H$9</definedName>
    <definedName name="_xlnm.Print_Area" localSheetId="21">'S-11'!$A$1:$P$22</definedName>
    <definedName name="_xlnm.Print_Area" localSheetId="22">'S-12'!$A$1:$O$11</definedName>
    <definedName name="_xlnm.Print_Area" localSheetId="23">'S-13'!$A$1:$K$27</definedName>
    <definedName name="_xlnm.Print_Area" localSheetId="24">'S-14'!$A$1:$J$10</definedName>
    <definedName name="_xlnm.Print_Area" localSheetId="25">'S-15'!$A$1:$J$10</definedName>
    <definedName name="_xlnm.Print_Area" localSheetId="26">'S-16'!$A$1:$I$10</definedName>
    <definedName name="_xlnm.Print_Area" localSheetId="27">'S-17'!$A$1:$I$21</definedName>
    <definedName name="_xlnm.Print_Area" localSheetId="28">'S-18'!$A$1:$K$24</definedName>
    <definedName name="_xlnm.Print_Area" localSheetId="29">'S-19'!$A$1:$I$22</definedName>
    <definedName name="_xlnm.Print_Area" localSheetId="12">'S-2'!$A$1:$C$15</definedName>
    <definedName name="_xlnm.Print_Area" localSheetId="30">'S-20'!$A$1:$I$12</definedName>
    <definedName name="_xlnm.Print_Area" localSheetId="31">'S-21'!$A$1:$E$10</definedName>
    <definedName name="_xlnm.Print_Area" localSheetId="32">'S-22'!$A$1:$J$20</definedName>
    <definedName name="_xlnm.Print_Area" localSheetId="33">'S-23'!$A$1:$I$12</definedName>
    <definedName name="_xlnm.Print_Area" localSheetId="34">'S-24'!$A$1:$I$9</definedName>
    <definedName name="_xlnm.Print_Area" localSheetId="35">'S-25'!$A$1:$G$9</definedName>
    <definedName name="_xlnm.Print_Area" localSheetId="36">'S-26'!$A$1:$E$9</definedName>
    <definedName name="_xlnm.Print_Area" localSheetId="37">'S-27'!$A$1:$E$10</definedName>
    <definedName name="_xlnm.Print_Area" localSheetId="38">'S-28'!$A$1:$G$13</definedName>
    <definedName name="_xlnm.Print_Area" localSheetId="13">'S-3'!$A$1:$K$15</definedName>
    <definedName name="_xlnm.Print_Area" localSheetId="14">'S-4'!$A$1:$I$7</definedName>
    <definedName name="_xlnm.Print_Area" localSheetId="15">'S-5'!$A$1:$C$9</definedName>
    <definedName name="_xlnm.Print_Area" localSheetId="16">'S-6'!$A$1:$I$11</definedName>
    <definedName name="_xlnm.Print_Area" localSheetId="17">'S-7'!$A$1:$I$20</definedName>
    <definedName name="_xlnm.Print_Area" localSheetId="18">'S-8'!$A$1:$J$19</definedName>
    <definedName name="_xlnm.Print_Area" localSheetId="19">'S-9'!$A$1:$I$20</definedName>
    <definedName name="_xlnm.Print_Area" localSheetId="1">マテリアリティ!$A$1:$G$26</definedName>
    <definedName name="_xlnm.Print_Area" localSheetId="0">目次!$A$1:$C$37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45" l="1"/>
  <c r="A6" i="128" l="1"/>
  <c r="H10" i="117"/>
  <c r="H6" i="149"/>
  <c r="G6" i="149"/>
  <c r="F7" i="133"/>
  <c r="D7" i="133"/>
  <c r="J10" i="145" l="1"/>
  <c r="I10" i="145"/>
  <c r="H10" i="145"/>
  <c r="G10" i="145"/>
  <c r="F10" i="145"/>
  <c r="I7" i="152" l="1"/>
  <c r="H7" i="152"/>
  <c r="G7" i="152"/>
  <c r="F7" i="152"/>
  <c r="E7" i="152"/>
  <c r="H8" i="156" l="1"/>
  <c r="H9" i="156" a="1"/>
  <c r="H9" i="156" s="1"/>
  <c r="D8" i="156"/>
  <c r="E8" i="156"/>
  <c r="F8" i="156"/>
  <c r="G8" i="156"/>
  <c r="D9" i="156" a="1"/>
  <c r="D9" i="156" s="1"/>
  <c r="E9" i="156" a="1"/>
  <c r="E9" i="156" s="1"/>
  <c r="F9" i="156" a="1"/>
  <c r="F9" i="156" s="1"/>
  <c r="G9" i="156" a="1"/>
  <c r="G9" i="156" s="1"/>
  <c r="J25" i="151" l="1"/>
  <c r="I25" i="151"/>
  <c r="H25" i="151"/>
  <c r="G25" i="151"/>
  <c r="J22" i="151"/>
  <c r="I22" i="151"/>
  <c r="H22" i="151"/>
  <c r="G22" i="151"/>
  <c r="J9" i="151"/>
  <c r="J6" i="151"/>
  <c r="G15" i="151"/>
  <c r="I18" i="151"/>
  <c r="H18" i="151"/>
  <c r="G18" i="151"/>
  <c r="J18" i="151"/>
  <c r="I15" i="151"/>
  <c r="H15" i="151"/>
  <c r="J15" i="151"/>
  <c r="I26" i="151" l="1"/>
  <c r="J26" i="151"/>
  <c r="G19" i="151"/>
  <c r="I19" i="151"/>
  <c r="H19" i="151"/>
  <c r="J19" i="151"/>
  <c r="D14" i="183" l="1"/>
  <c r="D13" i="183"/>
  <c r="E14" i="183"/>
  <c r="E13" i="183"/>
  <c r="F14" i="183"/>
  <c r="F13" i="183"/>
  <c r="G14" i="183"/>
  <c r="G13" i="183"/>
  <c r="H14" i="183"/>
  <c r="H13" i="183"/>
  <c r="I11" i="174"/>
  <c r="H11" i="174"/>
  <c r="G11" i="174"/>
  <c r="F11" i="174"/>
  <c r="E11" i="174"/>
  <c r="I8" i="174"/>
  <c r="H8" i="174"/>
  <c r="G8" i="174"/>
  <c r="F8" i="174"/>
  <c r="E8" i="174"/>
  <c r="D15" i="183" l="1"/>
  <c r="E15" i="183"/>
  <c r="F15" i="183"/>
  <c r="G15" i="183"/>
  <c r="H15" i="183"/>
  <c r="I12" i="174"/>
  <c r="H12" i="174"/>
  <c r="E12" i="174"/>
  <c r="F12" i="174"/>
  <c r="G12" i="174"/>
  <c r="F8" i="108" l="1"/>
  <c r="E8" i="108"/>
  <c r="D8" i="108"/>
  <c r="I8" i="151" l="1"/>
  <c r="H8" i="151"/>
  <c r="G8" i="151"/>
  <c r="F8" i="151"/>
  <c r="I11" i="151"/>
  <c r="H11" i="151"/>
  <c r="G11" i="151"/>
  <c r="F11" i="151"/>
  <c r="I8" i="155"/>
  <c r="G8" i="155"/>
  <c r="F8" i="155"/>
  <c r="F12" i="151" l="1"/>
  <c r="G12" i="151"/>
  <c r="H12" i="151"/>
  <c r="I12" i="151"/>
  <c r="I22" i="115" l="1"/>
  <c r="H17" i="115"/>
  <c r="I17" i="115"/>
  <c r="J8" i="155"/>
  <c r="H8" i="155" l="1"/>
  <c r="J11" i="151" l="1"/>
  <c r="J8" i="151" l="1"/>
  <c r="J12" i="151" s="1"/>
  <c r="D21" i="138"/>
  <c r="F21" i="138"/>
  <c r="G21" i="138"/>
  <c r="G22" i="138" l="1"/>
  <c r="D9" i="115"/>
  <c r="F21" i="115" l="1"/>
  <c r="H22" i="115"/>
  <c r="G22" i="115"/>
  <c r="F22" i="115"/>
  <c r="E22" i="115"/>
  <c r="E17" i="115"/>
  <c r="G17" i="115"/>
  <c r="F17" i="115"/>
  <c r="I21" i="115" l="1"/>
  <c r="I23" i="115" s="1"/>
  <c r="I9" i="115"/>
  <c r="D10" i="117"/>
  <c r="G10" i="117"/>
  <c r="F10" i="117"/>
  <c r="E10" i="117"/>
  <c r="E21" i="138"/>
  <c r="F22" i="138"/>
  <c r="H21" i="115"/>
  <c r="H23" i="115" s="1"/>
  <c r="G21" i="115"/>
  <c r="F23" i="115"/>
  <c r="E21" i="115"/>
  <c r="E23" i="115" s="1"/>
  <c r="H9" i="115"/>
  <c r="G9" i="115"/>
  <c r="F9" i="115"/>
  <c r="E9" i="115"/>
  <c r="E22" i="138" l="1"/>
  <c r="I10" i="115"/>
  <c r="G23" i="115"/>
  <c r="G10" i="115"/>
  <c r="H10" i="115"/>
  <c r="E10" i="115"/>
  <c r="F10" i="115"/>
  <c r="A5" i="128"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<sst xmlns="http://schemas.openxmlformats.org/spreadsheetml/2006/main" count="1883" uniqueCount="784">
  <si>
    <t>目次に戻る</t>
    <rPh sb="0" eb="2">
      <t>モクジ</t>
    </rPh>
    <rPh sb="3" eb="4">
      <t>モド</t>
    </rPh>
    <phoneticPr fontId="7"/>
  </si>
  <si>
    <t>環境データ</t>
    <rPh sb="0" eb="2">
      <t>カンキョウ</t>
    </rPh>
    <phoneticPr fontId="7"/>
  </si>
  <si>
    <t>出典</t>
    <rPh sb="0" eb="2">
      <t>シュッテン</t>
    </rPh>
    <phoneticPr fontId="7"/>
  </si>
  <si>
    <t>目標</t>
    <rPh sb="0" eb="2">
      <t>モクヒョウ</t>
    </rPh>
    <phoneticPr fontId="7"/>
  </si>
  <si>
    <t>-</t>
    <phoneticPr fontId="10"/>
  </si>
  <si>
    <t>3. 燃料・エネルギー関連の活動
（スコープ１またはスコープ２に含まれないもの）</t>
    <phoneticPr fontId="7"/>
  </si>
  <si>
    <t>5. 事業において発生した廃棄物</t>
    <phoneticPr fontId="7"/>
  </si>
  <si>
    <t>6. 出張</t>
    <rPh sb="3" eb="5">
      <t>シュッチョウ</t>
    </rPh>
    <phoneticPr fontId="7"/>
  </si>
  <si>
    <t>7. 従業員の通勤</t>
    <phoneticPr fontId="7"/>
  </si>
  <si>
    <t>11. 販売した製品の使用（対象外）</t>
    <phoneticPr fontId="7"/>
  </si>
  <si>
    <t>12. 販売した製品の使用後処理</t>
    <phoneticPr fontId="7"/>
  </si>
  <si>
    <t>13. 下流のリース資産（対象外）</t>
    <phoneticPr fontId="7"/>
  </si>
  <si>
    <t>15. 投資（対象外）</t>
    <rPh sb="7" eb="10">
      <t>タイショウガイ</t>
    </rPh>
    <phoneticPr fontId="7"/>
  </si>
  <si>
    <t>-</t>
  </si>
  <si>
    <t>電気使用量</t>
    <rPh sb="0" eb="2">
      <t>デンキ</t>
    </rPh>
    <rPh sb="2" eb="5">
      <t>シヨウリョウ</t>
    </rPh>
    <phoneticPr fontId="10"/>
  </si>
  <si>
    <t>kWh</t>
    <phoneticPr fontId="10"/>
  </si>
  <si>
    <t>再生可能エネルギー調達量</t>
    <rPh sb="0" eb="4">
      <t>サイセイカノウ</t>
    </rPh>
    <rPh sb="9" eb="12">
      <t>チョウタツリョウ</t>
    </rPh>
    <phoneticPr fontId="10"/>
  </si>
  <si>
    <t>電気使用量に対する再生可能エネルギーの調達割合</t>
    <rPh sb="0" eb="2">
      <t>デンキ</t>
    </rPh>
    <rPh sb="2" eb="5">
      <t>シヨウリョウ</t>
    </rPh>
    <rPh sb="6" eb="7">
      <t>タイ</t>
    </rPh>
    <rPh sb="9" eb="11">
      <t>サイセイ</t>
    </rPh>
    <rPh sb="11" eb="13">
      <t>カノウ</t>
    </rPh>
    <rPh sb="19" eb="21">
      <t>チョウタツ</t>
    </rPh>
    <rPh sb="21" eb="23">
      <t>ワリアイ</t>
    </rPh>
    <phoneticPr fontId="7"/>
  </si>
  <si>
    <t>%</t>
    <phoneticPr fontId="7"/>
  </si>
  <si>
    <t>消費量（取水量）</t>
    <rPh sb="0" eb="3">
      <t>ショウヒリョウ</t>
    </rPh>
    <phoneticPr fontId="7"/>
  </si>
  <si>
    <t>対象範囲</t>
    <rPh sb="0" eb="4">
      <t>タイショウハンイ</t>
    </rPh>
    <phoneticPr fontId="7"/>
  </si>
  <si>
    <t>社会データ</t>
    <rPh sb="0" eb="2">
      <t>シャカイ</t>
    </rPh>
    <phoneticPr fontId="7"/>
  </si>
  <si>
    <t>合計</t>
    <rPh sb="0" eb="2">
      <t>ゴウケイ</t>
    </rPh>
    <phoneticPr fontId="7"/>
  </si>
  <si>
    <t>ー</t>
    <phoneticPr fontId="7"/>
  </si>
  <si>
    <t>ガバナンスデータ</t>
    <phoneticPr fontId="7"/>
  </si>
  <si>
    <t>出典</t>
    <phoneticPr fontId="7"/>
  </si>
  <si>
    <t>コンプライアンス</t>
    <phoneticPr fontId="7"/>
  </si>
  <si>
    <t>2026年3月期　株式会社ワコールホールディングス</t>
    <rPh sb="4" eb="5">
      <t>ネン</t>
    </rPh>
    <rPh sb="6" eb="8">
      <t>ガツキ</t>
    </rPh>
    <phoneticPr fontId="7"/>
  </si>
  <si>
    <t>ー</t>
  </si>
  <si>
    <t/>
  </si>
  <si>
    <t>https://www.wacoalholdings.jp/sustainability/environment/activities/</t>
    <phoneticPr fontId="7"/>
  </si>
  <si>
    <t>ステークホルダーエンゲージメント</t>
    <phoneticPr fontId="7"/>
  </si>
  <si>
    <t>総合的には平均以上のレベル。 今後、より高い水準を目指すことが望まれる。</t>
    <phoneticPr fontId="7"/>
  </si>
  <si>
    <t>全体的な底上げが強く期待されるレベル。</t>
    <phoneticPr fontId="7"/>
  </si>
  <si>
    <t>ただちに改善を要求する重大な問題 （取引中止レベルの高リスク）が存在する。</t>
    <phoneticPr fontId="7"/>
  </si>
  <si>
    <t>レベル5</t>
  </si>
  <si>
    <t>レベル4</t>
    <phoneticPr fontId="7"/>
  </si>
  <si>
    <t>レベル3</t>
    <phoneticPr fontId="7"/>
  </si>
  <si>
    <t>レベル2</t>
    <phoneticPr fontId="7"/>
  </si>
  <si>
    <t>レベル1</t>
    <phoneticPr fontId="7"/>
  </si>
  <si>
    <t>「ワコールブランド・ウイングブランド」の主な原材料仕入先および染色工場リスト</t>
    <phoneticPr fontId="7"/>
  </si>
  <si>
    <t>「株式会社ワコールホールディングス」の製造委託先工場リスト</t>
    <phoneticPr fontId="7"/>
  </si>
  <si>
    <t>％</t>
    <phoneticPr fontId="7"/>
  </si>
  <si>
    <t>「国連グローバル・コンパクト」に署名</t>
    <phoneticPr fontId="7"/>
  </si>
  <si>
    <t>https://www.wacoalholdings.jp/sustainability/files/environmental_policy.pdf</t>
    <phoneticPr fontId="7"/>
  </si>
  <si>
    <t>https://www.wacoalholdings.jp/sustainability/environment/target/</t>
    <phoneticPr fontId="7"/>
  </si>
  <si>
    <t>https://www.wacoalholdings.jp/sustainability/environment/efforts/</t>
    <phoneticPr fontId="7"/>
  </si>
  <si>
    <t>番号</t>
  </si>
  <si>
    <t>ワコールグループとつながりを持つ顧客数の拡大</t>
  </si>
  <si>
    <t>事業領域拡大への挑戦</t>
  </si>
  <si>
    <t>海外での事業拡大</t>
  </si>
  <si>
    <t>商品品質の継続的な監視と改善活動の実施</t>
  </si>
  <si>
    <t>多様な立場の人が協力できる労働環境の整備</t>
  </si>
  <si>
    <t>「生産性」「心身の健康」の向上</t>
  </si>
  <si>
    <t>健康への理解力（リテラシー）の向上</t>
  </si>
  <si>
    <t>製品廃棄率の低下</t>
  </si>
  <si>
    <t>環境配慮型素材の使用率向上</t>
  </si>
  <si>
    <t>CSR調達活動の対象範囲拡大</t>
  </si>
  <si>
    <t>取締役会の機能発揮と多様性確保</t>
  </si>
  <si>
    <t>マテリアリティ</t>
  </si>
  <si>
    <t>方針・取組み</t>
    <rPh sb="0" eb="2">
      <t>ホウシン</t>
    </rPh>
    <rPh sb="3" eb="4">
      <t>ト</t>
    </rPh>
    <rPh sb="4" eb="5">
      <t>ク</t>
    </rPh>
    <phoneticPr fontId="7"/>
  </si>
  <si>
    <t>方針・取組み</t>
    <rPh sb="0" eb="2">
      <t>ホウシン</t>
    </rPh>
    <rPh sb="3" eb="5">
      <t>トリク</t>
    </rPh>
    <phoneticPr fontId="7"/>
  </si>
  <si>
    <t>2. 資本財</t>
    <phoneticPr fontId="7"/>
  </si>
  <si>
    <t>14. フランチャイズ（対象外）</t>
    <phoneticPr fontId="7"/>
  </si>
  <si>
    <t>8. 上流のリース資産</t>
    <phoneticPr fontId="7"/>
  </si>
  <si>
    <t>1. 購入した製品・サービス</t>
    <phoneticPr fontId="7"/>
  </si>
  <si>
    <t>㎥</t>
  </si>
  <si>
    <t>L</t>
    <phoneticPr fontId="7"/>
  </si>
  <si>
    <t>液化石油ガス（LPG）</t>
  </si>
  <si>
    <t>都市ガス使用量</t>
    <phoneticPr fontId="7"/>
  </si>
  <si>
    <t>https://www.wacoalholdings.jp/sustainability/files/wacoalholdingsTCFD_jp.pdf</t>
    <phoneticPr fontId="7"/>
  </si>
  <si>
    <t>廃棄物量</t>
    <phoneticPr fontId="7"/>
  </si>
  <si>
    <t>リサイクル量</t>
    <rPh sb="5" eb="6">
      <t>リョウ</t>
    </rPh>
    <phoneticPr fontId="7"/>
  </si>
  <si>
    <t>累計</t>
  </si>
  <si>
    <t>店</t>
    <rPh sb="0" eb="1">
      <t>テン</t>
    </rPh>
    <phoneticPr fontId="7"/>
  </si>
  <si>
    <t>枚</t>
    <rPh sb="0" eb="1">
      <t>マイ</t>
    </rPh>
    <phoneticPr fontId="7"/>
  </si>
  <si>
    <t>https://www.wacoalholdings.jp/sustainability/csr/</t>
    <phoneticPr fontId="7"/>
  </si>
  <si>
    <t>https://www.wacoalholdings.jp/sustainability/policy/</t>
    <phoneticPr fontId="7"/>
  </si>
  <si>
    <t>https://www.wacoalholdings.jp/sustainability/talk_with_stockholder/</t>
    <phoneticPr fontId="7"/>
  </si>
  <si>
    <t>https://www.wacoalholdings.jp/sustainability/contribution/education/</t>
    <phoneticPr fontId="7"/>
  </si>
  <si>
    <t>https://www.wacoalholdings.jp/sustainability/contribution/culture/</t>
    <phoneticPr fontId="7"/>
  </si>
  <si>
    <t>https://www.wacoalholdings.jp/sustainability/pdf/human_rights_policy.pdf</t>
    <phoneticPr fontId="7"/>
  </si>
  <si>
    <t>https://www.wacoalholdings.jp/group/files/governance_report.pdf</t>
    <phoneticPr fontId="7"/>
  </si>
  <si>
    <t>https://www.wacoalholdings.jp/sustainability/risk_management/</t>
    <phoneticPr fontId="7"/>
  </si>
  <si>
    <t>https://www.wacoalholdings.jp/group/compliance/</t>
    <phoneticPr fontId="7"/>
  </si>
  <si>
    <t>https://www.wacoalholdings.jp/securitypolicy/</t>
    <phoneticPr fontId="7"/>
  </si>
  <si>
    <t>https://www.wacoalholdings.jp/privacy/</t>
    <phoneticPr fontId="7"/>
  </si>
  <si>
    <t>https://www.wacoalholdings.jp/group/files/tax_code_of_conduct.pdf</t>
    <phoneticPr fontId="7"/>
  </si>
  <si>
    <t>＊　各期３月31日時点</t>
    <rPh sb="2" eb="4">
      <t>カクキ</t>
    </rPh>
    <rPh sb="5" eb="6">
      <t>ガツ</t>
    </rPh>
    <rPh sb="8" eb="9">
      <t>ニチ</t>
    </rPh>
    <rPh sb="9" eb="11">
      <t>ジテン</t>
    </rPh>
    <phoneticPr fontId="7"/>
  </si>
  <si>
    <t>女性</t>
    <rPh sb="0" eb="2">
      <t>ジョセイ</t>
    </rPh>
    <phoneticPr fontId="7"/>
  </si>
  <si>
    <t>男性</t>
    <rPh sb="0" eb="2">
      <t>ダンセイ</t>
    </rPh>
    <phoneticPr fontId="7"/>
  </si>
  <si>
    <t>連結</t>
    <rPh sb="0" eb="2">
      <t>レンケツ</t>
    </rPh>
    <phoneticPr fontId="7"/>
  </si>
  <si>
    <t>自己評価の対象工場数＊</t>
    <rPh sb="0" eb="4">
      <t>ジコヒョウカ</t>
    </rPh>
    <rPh sb="5" eb="7">
      <t>タイショウ</t>
    </rPh>
    <rPh sb="7" eb="10">
      <t>コウジョウスウ</t>
    </rPh>
    <phoneticPr fontId="7"/>
  </si>
  <si>
    <t>24/3期</t>
  </si>
  <si>
    <t>25/3期</t>
  </si>
  <si>
    <t>ワコールグループのマテリアリティ(重要課題)</t>
    <phoneticPr fontId="7"/>
  </si>
  <si>
    <t>S-1　方針・取組み</t>
    <rPh sb="7" eb="8">
      <t>ト</t>
    </rPh>
    <rPh sb="8" eb="9">
      <t>ク</t>
    </rPh>
    <phoneticPr fontId="7"/>
  </si>
  <si>
    <t>E-1　方針・取組み</t>
    <rPh sb="4" eb="6">
      <t>ホウシン</t>
    </rPh>
    <rPh sb="7" eb="8">
      <t>ト</t>
    </rPh>
    <rPh sb="8" eb="9">
      <t>ク</t>
    </rPh>
    <phoneticPr fontId="7"/>
  </si>
  <si>
    <t>E-4　エネルギー使用量の推移</t>
  </si>
  <si>
    <t>E-4　エネルギー使用量の推移</t>
    <phoneticPr fontId="7"/>
  </si>
  <si>
    <t>E-5　水関連データの推移</t>
  </si>
  <si>
    <t>E-5　水関連データの推移</t>
    <rPh sb="5" eb="7">
      <t>カンレン</t>
    </rPh>
    <phoneticPr fontId="7"/>
  </si>
  <si>
    <t>E-2　温室効果ガス排出量（スコープ1・2）の推移</t>
  </si>
  <si>
    <t>E-2　温室効果ガス排出量（スコープ1・2）の推移</t>
    <phoneticPr fontId="7"/>
  </si>
  <si>
    <t>E-3　温室効果ガス排出量（スコープ3） の推移</t>
    <rPh sb="4" eb="8">
      <t>オンシツコウカ</t>
    </rPh>
    <rPh sb="10" eb="13">
      <t>ハイシュツリョウ</t>
    </rPh>
    <phoneticPr fontId="7"/>
  </si>
  <si>
    <t>社会</t>
    <rPh sb="0" eb="2">
      <t>シャカイ</t>
    </rPh>
    <phoneticPr fontId="7"/>
  </si>
  <si>
    <t>環境</t>
    <rPh sb="0" eb="2">
      <t>カンキョウ</t>
    </rPh>
    <phoneticPr fontId="7"/>
  </si>
  <si>
    <t>方針・戦略</t>
    <rPh sb="0" eb="2">
      <t>ホウシン</t>
    </rPh>
    <rPh sb="3" eb="5">
      <t>センリャク</t>
    </rPh>
    <phoneticPr fontId="7"/>
  </si>
  <si>
    <t>E-8　リサイクル素材など温室効果ガス排出量の少ない素材の使用率</t>
    <rPh sb="9" eb="11">
      <t>ソザイ</t>
    </rPh>
    <rPh sb="13" eb="17">
      <t>オンシツコウカ</t>
    </rPh>
    <rPh sb="19" eb="22">
      <t>ハイシュツリョウ</t>
    </rPh>
    <rPh sb="23" eb="24">
      <t>スク</t>
    </rPh>
    <rPh sb="26" eb="28">
      <t>ソザイ</t>
    </rPh>
    <rPh sb="29" eb="32">
      <t>シヨウリツ</t>
    </rPh>
    <phoneticPr fontId="7"/>
  </si>
  <si>
    <t>有給休暇取得率7割超の従業員割合</t>
    <rPh sb="2" eb="4">
      <t>キュウカ</t>
    </rPh>
    <rPh sb="4" eb="6">
      <t>シュトク</t>
    </rPh>
    <rPh sb="6" eb="7">
      <t>リツ</t>
    </rPh>
    <rPh sb="8" eb="9">
      <t>ワリ</t>
    </rPh>
    <rPh sb="9" eb="10">
      <t>チョウ</t>
    </rPh>
    <rPh sb="11" eb="14">
      <t>ジュウギョウイン</t>
    </rPh>
    <rPh sb="14" eb="16">
      <t>ワリアイ</t>
    </rPh>
    <phoneticPr fontId="12"/>
  </si>
  <si>
    <t>育児休業制度取得者率</t>
    <phoneticPr fontId="7"/>
  </si>
  <si>
    <t>＊　不受理については、匿名で詳細が確認できず調査ができないもの、問合せ・相談・意見が多くを占める</t>
    <rPh sb="2" eb="3">
      <t>フ</t>
    </rPh>
    <rPh sb="3" eb="4">
      <t>ウケ</t>
    </rPh>
    <rPh sb="11" eb="13">
      <t>トクメイ</t>
    </rPh>
    <rPh sb="14" eb="16">
      <t>ショウサイ</t>
    </rPh>
    <rPh sb="16" eb="18">
      <t>カクニン</t>
    </rPh>
    <rPh sb="21" eb="23">
      <t>チョウサ</t>
    </rPh>
    <rPh sb="32" eb="34">
      <t>トイアワ</t>
    </rPh>
    <rPh sb="36" eb="38">
      <t>ソウダン</t>
    </rPh>
    <rPh sb="39" eb="41">
      <t>イケン</t>
    </rPh>
    <rPh sb="41" eb="42">
      <t>オオ</t>
    </rPh>
    <rPh sb="44" eb="45">
      <t>シ</t>
    </rPh>
    <phoneticPr fontId="7"/>
  </si>
  <si>
    <t>＊　社内窓口、社外窓口、子会社窓口、海外外部窓口において、問合せや相談を受けた件数</t>
    <rPh sb="2" eb="4">
      <t>シャナイ</t>
    </rPh>
    <rPh sb="4" eb="6">
      <t>マドグチ</t>
    </rPh>
    <rPh sb="7" eb="9">
      <t>シャガイ</t>
    </rPh>
    <rPh sb="9" eb="11">
      <t>マドグチ</t>
    </rPh>
    <rPh sb="12" eb="15">
      <t>コガイシャ</t>
    </rPh>
    <rPh sb="15" eb="17">
      <t>マドグチ</t>
    </rPh>
    <rPh sb="18" eb="20">
      <t>カイガイ</t>
    </rPh>
    <rPh sb="20" eb="22">
      <t>ガイブ</t>
    </rPh>
    <rPh sb="22" eb="24">
      <t>マドグチ</t>
    </rPh>
    <rPh sb="29" eb="31">
      <t>トイアワ</t>
    </rPh>
    <rPh sb="33" eb="35">
      <t>ソウダン</t>
    </rPh>
    <rPh sb="36" eb="37">
      <t>ウ</t>
    </rPh>
    <rPh sb="39" eb="41">
      <t>ケンスウ</t>
    </rPh>
    <phoneticPr fontId="7"/>
  </si>
  <si>
    <t>＊　各期4月1日時点</t>
    <rPh sb="2" eb="4">
      <t>カクキ</t>
    </rPh>
    <rPh sb="5" eb="6">
      <t>ガツ</t>
    </rPh>
    <rPh sb="7" eb="8">
      <t>ニチ</t>
    </rPh>
    <rPh sb="8" eb="10">
      <t>ジテン</t>
    </rPh>
    <phoneticPr fontId="7"/>
  </si>
  <si>
    <t>＊　各期６月1日時点</t>
    <rPh sb="2" eb="4">
      <t>カクキ</t>
    </rPh>
    <rPh sb="5" eb="6">
      <t>ガツ</t>
    </rPh>
    <rPh sb="7" eb="8">
      <t>ニチ</t>
    </rPh>
    <rPh sb="8" eb="10">
      <t>ジテン</t>
    </rPh>
    <phoneticPr fontId="7"/>
  </si>
  <si>
    <t>社会貢献活動支出額</t>
    <rPh sb="0" eb="6">
      <t>シャカイコウケンカツドウ</t>
    </rPh>
    <rPh sb="6" eb="9">
      <t>シシュツガク</t>
    </rPh>
    <phoneticPr fontId="12"/>
  </si>
  <si>
    <t>乳がん検診サポート事業</t>
    <rPh sb="0" eb="1">
      <t>ニュウ</t>
    </rPh>
    <rPh sb="3" eb="5">
      <t>ケンシン</t>
    </rPh>
    <rPh sb="9" eb="11">
      <t>ジギョウ</t>
    </rPh>
    <phoneticPr fontId="7"/>
  </si>
  <si>
    <t>検診人数</t>
    <rPh sb="0" eb="2">
      <t>ケンシン</t>
    </rPh>
    <rPh sb="2" eb="4">
      <t>ニンズウ</t>
    </rPh>
    <phoneticPr fontId="3"/>
  </si>
  <si>
    <t>検診日数</t>
    <rPh sb="0" eb="2">
      <t>ケンシン</t>
    </rPh>
    <rPh sb="2" eb="3">
      <t>ヒ</t>
    </rPh>
    <rPh sb="3" eb="4">
      <t>スウ</t>
    </rPh>
    <phoneticPr fontId="3"/>
  </si>
  <si>
    <t>https://www.wacoalholdings.jp/sustainability/risk_management/bcp/</t>
    <phoneticPr fontId="7"/>
  </si>
  <si>
    <t>https://www.wacoalholdings.jp/group/files/governance_guideline.pdf</t>
    <phoneticPr fontId="7"/>
  </si>
  <si>
    <t>https://www.wacoalholdings.jp/group/files/criteria_for_election_of_officers.pdf</t>
    <phoneticPr fontId="7"/>
  </si>
  <si>
    <t>https://www.wacoalholdings.jp/group/files/governance_outsidedirectors.pdf</t>
    <phoneticPr fontId="7"/>
  </si>
  <si>
    <t>https://www.wacoalholdings.jp/group/governance/stock/</t>
    <phoneticPr fontId="7"/>
  </si>
  <si>
    <t>コーポレート・ガバナンス ガイドライン</t>
    <phoneticPr fontId="7"/>
  </si>
  <si>
    <t>役員の選解任基準</t>
    <phoneticPr fontId="7"/>
  </si>
  <si>
    <t>リスクマネジメント</t>
    <phoneticPr fontId="7"/>
  </si>
  <si>
    <t>氏名</t>
  </si>
  <si>
    <t>取締役会</t>
  </si>
  <si>
    <t>代表取締役 社長執行役員</t>
  </si>
  <si>
    <t>役職</t>
  </si>
  <si>
    <t>岩井恒彦</t>
  </si>
  <si>
    <t>北川真一</t>
  </si>
  <si>
    <t>鈴木人司</t>
  </si>
  <si>
    <t>川西啓介</t>
  </si>
  <si>
    <t>開催・出席状況</t>
  </si>
  <si>
    <t>役員報酬諮問委員会</t>
  </si>
  <si>
    <t>役員指名諮問委員会</t>
    <phoneticPr fontId="7"/>
  </si>
  <si>
    <t>グループ戦略委員会</t>
  </si>
  <si>
    <t>◎</t>
    <phoneticPr fontId="7"/>
  </si>
  <si>
    <t>山内千鶴</t>
  </si>
  <si>
    <t>佐藤久恵</t>
  </si>
  <si>
    <t>日戸興史</t>
  </si>
  <si>
    <t>原田哲郎</t>
  </si>
  <si>
    <t>岡本克弘</t>
  </si>
  <si>
    <t>田中素子</t>
  </si>
  <si>
    <t>○</t>
    <phoneticPr fontId="7"/>
  </si>
  <si>
    <t>（◎：議長又は委員長、○：構成員、□：出席者、△：オブザーバー）</t>
    <phoneticPr fontId="7"/>
  </si>
  <si>
    <t>□</t>
  </si>
  <si>
    <t>△</t>
  </si>
  <si>
    <t>取締役 執行役員</t>
    <phoneticPr fontId="7"/>
  </si>
  <si>
    <t>社外取締役</t>
  </si>
  <si>
    <t>常勤監査役</t>
  </si>
  <si>
    <t>社外監査役</t>
  </si>
  <si>
    <t>矢島昌明</t>
    <phoneticPr fontId="7"/>
  </si>
  <si>
    <t>E-1　方針・取組み</t>
  </si>
  <si>
    <t>E-3　温室効果ガス排出量（スコープ3） の推移</t>
  </si>
  <si>
    <t>E-8　リサイクル素材など温室効果ガス排出量の少ない素材の使用率</t>
  </si>
  <si>
    <t>S-1　方針・取組み</t>
  </si>
  <si>
    <t>G-1　方針・取組み</t>
    <rPh sb="4" eb="6">
      <t>ホウシン</t>
    </rPh>
    <rPh sb="7" eb="9">
      <t>トリクミ</t>
    </rPh>
    <phoneticPr fontId="7"/>
  </si>
  <si>
    <t>G-1　方針・取組み</t>
    <phoneticPr fontId="7"/>
  </si>
  <si>
    <t>4. 上流の輸送・流通</t>
    <phoneticPr fontId="7"/>
  </si>
  <si>
    <t>10. 販売した製品の加工（対象外）</t>
    <phoneticPr fontId="7"/>
  </si>
  <si>
    <t xml:space="preserve">2008年3月期
（取組み開始） </t>
    <rPh sb="4" eb="5">
      <t>ネン</t>
    </rPh>
    <rPh sb="6" eb="7">
      <t>ガツ</t>
    </rPh>
    <rPh sb="7" eb="8">
      <t>キ</t>
    </rPh>
    <rPh sb="10" eb="12">
      <t>トリク</t>
    </rPh>
    <rPh sb="13" eb="15">
      <t>カイシ</t>
    </rPh>
    <phoneticPr fontId="2"/>
  </si>
  <si>
    <t>実施店舗数</t>
    <rPh sb="0" eb="2">
      <t>ジッシ</t>
    </rPh>
    <rPh sb="2" eb="4">
      <t>テンポ</t>
    </rPh>
    <rPh sb="4" eb="5">
      <t>スウ</t>
    </rPh>
    <phoneticPr fontId="2"/>
  </si>
  <si>
    <t>2017年</t>
  </si>
  <si>
    <t>2018年</t>
  </si>
  <si>
    <t>2019年</t>
  </si>
  <si>
    <t>2020年</t>
  </si>
  <si>
    <t>2021年</t>
  </si>
  <si>
    <t>2023年3月期</t>
    <rPh sb="4" eb="5">
      <t>ネン</t>
    </rPh>
    <rPh sb="6" eb="7">
      <t>ガツ</t>
    </rPh>
    <rPh sb="7" eb="8">
      <t>キ</t>
    </rPh>
    <phoneticPr fontId="2"/>
  </si>
  <si>
    <t>2024年3月期</t>
    <rPh sb="4" eb="5">
      <t>ネン</t>
    </rPh>
    <rPh sb="6" eb="7">
      <t>ガツ</t>
    </rPh>
    <rPh sb="7" eb="8">
      <t>キ</t>
    </rPh>
    <phoneticPr fontId="2"/>
  </si>
  <si>
    <t>2025年3月期</t>
    <rPh sb="4" eb="5">
      <t>ネン</t>
    </rPh>
    <rPh sb="6" eb="7">
      <t>ガツ</t>
    </rPh>
    <rPh sb="7" eb="8">
      <t>キ</t>
    </rPh>
    <phoneticPr fontId="2"/>
  </si>
  <si>
    <t>ガバナンス</t>
    <phoneticPr fontId="7"/>
  </si>
  <si>
    <t>気候変動への対応</t>
    <phoneticPr fontId="7"/>
  </si>
  <si>
    <t>揮発油</t>
    <phoneticPr fontId="7"/>
  </si>
  <si>
    <t>（対象範囲：自社事業所・工場・流通センター）</t>
    <phoneticPr fontId="7"/>
  </si>
  <si>
    <t>環境配慮型素材の使用比率</t>
    <phoneticPr fontId="7"/>
  </si>
  <si>
    <t>ターゲット</t>
    <phoneticPr fontId="7"/>
  </si>
  <si>
    <t>商品品質の深化と
サービス品質の構築</t>
    <phoneticPr fontId="7"/>
  </si>
  <si>
    <t>熱意を持ってチャレンジできる人材育成と環境の整備</t>
    <rPh sb="3" eb="4">
      <t>モ</t>
    </rPh>
    <phoneticPr fontId="7"/>
  </si>
  <si>
    <t>会社のあるべき姿や使命を明確にして行動できる従業員の増加</t>
    <rPh sb="22" eb="25">
      <t>ジュウギョウイン</t>
    </rPh>
    <phoneticPr fontId="7"/>
  </si>
  <si>
    <t>環境負荷を低減する
事業活動の推進</t>
    <phoneticPr fontId="7"/>
  </si>
  <si>
    <t>CO2排出量の削減</t>
    <phoneticPr fontId="7"/>
  </si>
  <si>
    <t>人権デュー・ディリジェンスの構築・実施、人権教育の推進</t>
    <phoneticPr fontId="7"/>
  </si>
  <si>
    <t>コンプライアンス意識向上のための啓発活動を実施</t>
    <phoneticPr fontId="7"/>
  </si>
  <si>
    <t>ワコール事業（国内）</t>
    <rPh sb="4" eb="6">
      <t>ジギョウ</t>
    </rPh>
    <rPh sb="7" eb="9">
      <t>コクナイ</t>
    </rPh>
    <phoneticPr fontId="7"/>
  </si>
  <si>
    <t>t-CO2e</t>
  </si>
  <si>
    <t>対2020年３月期</t>
    <rPh sb="0" eb="1">
      <t>タイ</t>
    </rPh>
    <rPh sb="5" eb="6">
      <t>ネン</t>
    </rPh>
    <rPh sb="7" eb="9">
      <t>ガツキ</t>
    </rPh>
    <phoneticPr fontId="7"/>
  </si>
  <si>
    <t>26/3期</t>
    <phoneticPr fontId="7"/>
  </si>
  <si>
    <t>9. 下流の輸送・流通
（カテゴリ4 上流の輸送・流通で計上）</t>
    <phoneticPr fontId="7"/>
  </si>
  <si>
    <t>Scope１</t>
    <phoneticPr fontId="7"/>
  </si>
  <si>
    <t>Scope２（ロケーション基準）</t>
    <rPh sb="13" eb="15">
      <t>キジュン</t>
    </rPh>
    <phoneticPr fontId="7"/>
  </si>
  <si>
    <t>介護休業制度利用者数</t>
    <phoneticPr fontId="7"/>
  </si>
  <si>
    <t>育児休業制度利用者数</t>
    <phoneticPr fontId="7"/>
  </si>
  <si>
    <t>人</t>
    <rPh sb="0" eb="1">
      <t>ニン</t>
    </rPh>
    <phoneticPr fontId="7"/>
  </si>
  <si>
    <t>合計</t>
    <rPh sb="0" eb="2">
      <t>ゴウケイ</t>
    </rPh>
    <phoneticPr fontId="7"/>
  </si>
  <si>
    <t>環境目標</t>
    <phoneticPr fontId="7"/>
  </si>
  <si>
    <r>
      <t>m</t>
    </r>
    <r>
      <rPr>
        <vertAlign val="superscript"/>
        <sz val="10"/>
        <rFont val="BIZ UDPゴシック"/>
        <family val="3"/>
        <charset val="128"/>
      </rPr>
      <t>3</t>
    </r>
    <phoneticPr fontId="10"/>
  </si>
  <si>
    <t>製品廃棄率</t>
    <rPh sb="0" eb="2">
      <t>セイヒン</t>
    </rPh>
    <rPh sb="2" eb="4">
      <t>ハイキ</t>
    </rPh>
    <rPh sb="4" eb="5">
      <t>リツ</t>
    </rPh>
    <phoneticPr fontId="7"/>
  </si>
  <si>
    <t>2026年3月期</t>
    <rPh sb="4" eb="5">
      <t>ネン</t>
    </rPh>
    <rPh sb="6" eb="7">
      <t>ガツ</t>
    </rPh>
    <rPh sb="7" eb="8">
      <t>キ</t>
    </rPh>
    <phoneticPr fontId="2"/>
  </si>
  <si>
    <t>https://www.wacoalholdings.jp/sustainability/files/Wacoal-Holdings-Corp.-Partner-Factory-List.pdf</t>
    <phoneticPr fontId="7"/>
  </si>
  <si>
    <t>https://www.wacoalholdings.jp/sustainability/files/List-of-factories-entrusted-with-the-manufacturing-of-products.pdf</t>
    <phoneticPr fontId="7"/>
  </si>
  <si>
    <t>正社員数</t>
    <rPh sb="0" eb="3">
      <t>セイシャイン</t>
    </rPh>
    <rPh sb="3" eb="4">
      <t>スウ</t>
    </rPh>
    <phoneticPr fontId="2"/>
  </si>
  <si>
    <t>臨時従業員数</t>
    <rPh sb="0" eb="2">
      <t>リンジ</t>
    </rPh>
    <rPh sb="2" eb="5">
      <t>ジュウギョウイン</t>
    </rPh>
    <rPh sb="5" eb="6">
      <t>スウ</t>
    </rPh>
    <phoneticPr fontId="2"/>
  </si>
  <si>
    <t>出産</t>
    <rPh sb="0" eb="2">
      <t>シュッサン</t>
    </rPh>
    <phoneticPr fontId="7"/>
  </si>
  <si>
    <t>育児</t>
    <phoneticPr fontId="7"/>
  </si>
  <si>
    <t>産前産後休暇取得者数</t>
    <rPh sb="0" eb="2">
      <t>サンゼン</t>
    </rPh>
    <rPh sb="2" eb="4">
      <t>サンゴ</t>
    </rPh>
    <rPh sb="4" eb="6">
      <t>キュウカ</t>
    </rPh>
    <rPh sb="6" eb="8">
      <t>シュトク</t>
    </rPh>
    <rPh sb="8" eb="9">
      <t>シャ</t>
    </rPh>
    <rPh sb="9" eb="10">
      <t>スウ</t>
    </rPh>
    <phoneticPr fontId="7"/>
  </si>
  <si>
    <t>配偶者帯同休職制度利用者数</t>
    <rPh sb="9" eb="13">
      <t>リヨウシャスウ</t>
    </rPh>
    <phoneticPr fontId="7"/>
  </si>
  <si>
    <t>自己啓発長期休職制度利用者数</t>
    <rPh sb="0" eb="2">
      <t>ジコ</t>
    </rPh>
    <rPh sb="2" eb="4">
      <t>ケイハツ</t>
    </rPh>
    <rPh sb="4" eb="6">
      <t>チョウキ</t>
    </rPh>
    <rPh sb="6" eb="8">
      <t>キュウショク</t>
    </rPh>
    <rPh sb="8" eb="10">
      <t>セイド</t>
    </rPh>
    <rPh sb="10" eb="12">
      <t>リヨウ</t>
    </rPh>
    <rPh sb="12" eb="13">
      <t>シャ</t>
    </rPh>
    <rPh sb="13" eb="14">
      <t>スウ</t>
    </rPh>
    <phoneticPr fontId="7"/>
  </si>
  <si>
    <t>Scope２</t>
    <phoneticPr fontId="7"/>
  </si>
  <si>
    <t>育児フレックス勤務制度利用者数</t>
    <phoneticPr fontId="7"/>
  </si>
  <si>
    <t>介護短時間勤務制度利用者数</t>
    <phoneticPr fontId="7"/>
  </si>
  <si>
    <t>ー</t>
    <phoneticPr fontId="7"/>
  </si>
  <si>
    <t>新卒採用者数</t>
    <rPh sb="0" eb="2">
      <t>シンソツ</t>
    </rPh>
    <rPh sb="2" eb="5">
      <t>サイヨウシャ</t>
    </rPh>
    <rPh sb="5" eb="6">
      <t>スウ</t>
    </rPh>
    <phoneticPr fontId="7"/>
  </si>
  <si>
    <t>経験者採用者数</t>
    <rPh sb="0" eb="3">
      <t>ケイケンシャ</t>
    </rPh>
    <rPh sb="3" eb="6">
      <t>サイヨウシャ</t>
    </rPh>
    <rPh sb="6" eb="7">
      <t>スウ</t>
    </rPh>
    <phoneticPr fontId="7"/>
  </si>
  <si>
    <t>介護</t>
    <rPh sb="0" eb="2">
      <t>カイゴ</t>
    </rPh>
    <phoneticPr fontId="7"/>
  </si>
  <si>
    <t>育児短時間勤務制度利用者数</t>
    <phoneticPr fontId="7"/>
  </si>
  <si>
    <t>育児休業からの復職率</t>
    <phoneticPr fontId="7"/>
  </si>
  <si>
    <t>月間総労働時間</t>
    <phoneticPr fontId="7"/>
  </si>
  <si>
    <t>ワコールメンバーズアクティブ会員数：260万人（構成比45%）</t>
    <rPh sb="14" eb="17">
      <t>カイインスウ</t>
    </rPh>
    <rPh sb="21" eb="23">
      <t>マンニン</t>
    </rPh>
    <phoneticPr fontId="7"/>
  </si>
  <si>
    <t>220万人（構成比40%）</t>
    <rPh sb="3" eb="5">
      <t>マンニン</t>
    </rPh>
    <phoneticPr fontId="7"/>
  </si>
  <si>
    <t>2030年の目標値</t>
    <rPh sb="4" eb="5">
      <t>ネン</t>
    </rPh>
    <phoneticPr fontId="7"/>
  </si>
  <si>
    <t>26/3期の実績</t>
    <phoneticPr fontId="7"/>
  </si>
  <si>
    <t>2030年までのKPI項目</t>
    <rPh sb="4" eb="5">
      <t>ネン</t>
    </rPh>
    <rPh sb="11" eb="13">
      <t>コウモク</t>
    </rPh>
    <phoneticPr fontId="7"/>
  </si>
  <si>
    <t>事業成長と収益力の向上</t>
    <phoneticPr fontId="7"/>
  </si>
  <si>
    <t>モノづくり関連部門の品質活動実施率100％維持及び品質啓蒙活動の継続実施</t>
    <rPh sb="23" eb="24">
      <t>オヨ</t>
    </rPh>
    <phoneticPr fontId="7"/>
  </si>
  <si>
    <t>既存事業における新領域の売上高：2,220百万円</t>
    <rPh sb="14" eb="15">
      <t>タカ</t>
    </rPh>
    <phoneticPr fontId="4"/>
  </si>
  <si>
    <t>新規事業の売上高：2,000百万円</t>
    <rPh sb="0" eb="2">
      <t>シンキ</t>
    </rPh>
    <phoneticPr fontId="4"/>
  </si>
  <si>
    <t>EC売上比率：日本29％、米国67％、欧州45％、中国39%</t>
    <rPh sb="2" eb="4">
      <t>ウリアゲ</t>
    </rPh>
    <rPh sb="4" eb="6">
      <t>ヒリツ</t>
    </rPh>
    <rPh sb="7" eb="9">
      <t>ニホン</t>
    </rPh>
    <rPh sb="13" eb="15">
      <t>ベイコク</t>
    </rPh>
    <rPh sb="19" eb="21">
      <t>オウシュウ</t>
    </rPh>
    <rPh sb="25" eb="27">
      <t>チュウゴク</t>
    </rPh>
    <phoneticPr fontId="4"/>
  </si>
  <si>
    <r>
      <rPr>
        <b/>
        <sz val="11"/>
        <rFont val="BIZ UDPゴシック"/>
        <family val="3"/>
        <charset val="128"/>
      </rPr>
      <t>【顧客】</t>
    </r>
    <r>
      <rPr>
        <b/>
        <sz val="10"/>
        <rFont val="BIZ UDPゴシック"/>
        <family val="3"/>
        <charset val="128"/>
      </rPr>
      <t xml:space="preserve">
顧客への提供価値の
最大化</t>
    </r>
    <phoneticPr fontId="7"/>
  </si>
  <si>
    <r>
      <rPr>
        <b/>
        <sz val="11"/>
        <rFont val="BIZ UDPゴシック"/>
        <family val="3"/>
        <charset val="128"/>
      </rPr>
      <t>【従業員】</t>
    </r>
    <r>
      <rPr>
        <b/>
        <sz val="10"/>
        <rFont val="BIZ UDPゴシック"/>
        <family val="3"/>
        <charset val="128"/>
      </rPr>
      <t xml:space="preserve">
従業員ひとりひとりの
成長と、働きがいの
高い組織の構築</t>
    </r>
    <phoneticPr fontId="7"/>
  </si>
  <si>
    <r>
      <rPr>
        <b/>
        <sz val="11"/>
        <rFont val="BIZ UDPゴシック"/>
        <family val="3"/>
        <charset val="128"/>
      </rPr>
      <t>【環境】</t>
    </r>
    <r>
      <rPr>
        <b/>
        <sz val="10"/>
        <rFont val="BIZ UDPゴシック"/>
        <family val="3"/>
        <charset val="128"/>
      </rPr>
      <t xml:space="preserve">
次世代に向けた
地球環境の保全</t>
    </r>
    <rPh sb="9" eb="10">
      <t>ム</t>
    </rPh>
    <rPh sb="18" eb="20">
      <t>ホゼン</t>
    </rPh>
    <phoneticPr fontId="7"/>
  </si>
  <si>
    <r>
      <rPr>
        <b/>
        <sz val="11"/>
        <rFont val="BIZ UDPゴシック"/>
        <family val="3"/>
        <charset val="128"/>
      </rPr>
      <t>【社会】</t>
    </r>
    <r>
      <rPr>
        <b/>
        <sz val="10"/>
        <rFont val="BIZ UDPゴシック"/>
        <family val="3"/>
        <charset val="128"/>
      </rPr>
      <t xml:space="preserve">
すべての人が
自分らしく活躍できる
社会の実現</t>
    </r>
    <phoneticPr fontId="7"/>
  </si>
  <si>
    <r>
      <rPr>
        <b/>
        <sz val="11"/>
        <rFont val="BIZ UDPゴシック"/>
        <family val="3"/>
        <charset val="128"/>
      </rPr>
      <t>【ガバナンス】</t>
    </r>
    <r>
      <rPr>
        <b/>
        <sz val="10"/>
        <rFont val="BIZ UDPゴシック"/>
        <family val="3"/>
        <charset val="128"/>
      </rPr>
      <t xml:space="preserve">
持続的成長の
実現に向けた
ガバナンスの強化</t>
    </r>
    <phoneticPr fontId="7"/>
  </si>
  <si>
    <t>海外主要国の売上収益：米国396億円、欧州428億円、中国86憶円</t>
    <rPh sb="8" eb="10">
      <t>シュウエキ</t>
    </rPh>
    <phoneticPr fontId="4"/>
  </si>
  <si>
    <t>エンゲージメント調査結果「成長の機会」のポジティブ回答率：50％以上</t>
  </si>
  <si>
    <t>エンゲージメント調査結果「協力体制」のポジティブ回答率：80％以上</t>
  </si>
  <si>
    <t>エンゲージメント調査結果「ビジョンへの共感」のポジティブ回答率：80％以上</t>
  </si>
  <si>
    <t>生活習慣改善に関する行動変容の意志ありの割合：80％以上</t>
  </si>
  <si>
    <t>製品廃棄：ゼロ＜対象：㈱ワコール＞</t>
  </si>
  <si>
    <t>環境配慮型素材の使用比率：30％以上＜対象：㈱ワコール＞</t>
  </si>
  <si>
    <t>事業利益率の達成：6.0％</t>
  </si>
  <si>
    <t>２２０百万円</t>
    <phoneticPr fontId="7"/>
  </si>
  <si>
    <t>310百万円</t>
    <phoneticPr fontId="7"/>
  </si>
  <si>
    <t>日本21％、米国50％、欧州38％、中国25%</t>
    <phoneticPr fontId="7"/>
  </si>
  <si>
    <t>米国240億円、欧州307億円、中国75憶円</t>
    <phoneticPr fontId="7"/>
  </si>
  <si>
    <t>23%削減</t>
    <rPh sb="3" eb="5">
      <t>サクゲン</t>
    </rPh>
    <phoneticPr fontId="4"/>
  </si>
  <si>
    <t>43%削減</t>
  </si>
  <si>
    <t>実施時期検討中</t>
    <rPh sb="0" eb="2">
      <t>ジッシ</t>
    </rPh>
    <rPh sb="2" eb="4">
      <t>ジキ</t>
    </rPh>
    <rPh sb="4" eb="7">
      <t>ケントウチュウ</t>
    </rPh>
    <phoneticPr fontId="4"/>
  </si>
  <si>
    <t>パーソナライゼーションの追求に
よる顧客体験価値の向上</t>
    <phoneticPr fontId="7"/>
  </si>
  <si>
    <t>自らの可能性を広げ、自信と誇りを持ち活躍できる人材への成長</t>
    <phoneticPr fontId="7"/>
  </si>
  <si>
    <t>共創・協業による高い成果を
発揮できる組織づくり</t>
    <phoneticPr fontId="7"/>
  </si>
  <si>
    <t>継続的な従業員の健康増進と
健康意識の向上</t>
    <phoneticPr fontId="7"/>
  </si>
  <si>
    <t>透明性の高い経営の実践</t>
    <phoneticPr fontId="7"/>
  </si>
  <si>
    <t>収益性、資本効率の継続的改善</t>
    <phoneticPr fontId="7"/>
  </si>
  <si>
    <t>社会課題を解決する
共創イノベーションの推進</t>
    <phoneticPr fontId="7"/>
  </si>
  <si>
    <r>
      <t>品質活動実施率100％及び品質啓蒙活動の継続</t>
    </r>
    <r>
      <rPr>
        <vertAlign val="superscript"/>
        <sz val="8"/>
        <color rgb="FF000000"/>
        <rFont val="BIZ UDPゴシック"/>
        <family val="3"/>
        <charset val="128"/>
      </rPr>
      <t>＊</t>
    </r>
    <rPh sb="11" eb="12">
      <t>オヨ</t>
    </rPh>
    <phoneticPr fontId="7"/>
  </si>
  <si>
    <t>＊品質保証活動として品質保証審議会を年間4回、品質管理委員会を年間65回実施、教育活動として品質月間を年間１回開催</t>
    <phoneticPr fontId="7"/>
  </si>
  <si>
    <t>ワコールグループ環境方針</t>
    <phoneticPr fontId="7"/>
  </si>
  <si>
    <t>ワコールグループ人権方針</t>
    <phoneticPr fontId="7"/>
  </si>
  <si>
    <t>全体的な底上げが期待されるレベル。</t>
    <phoneticPr fontId="7"/>
  </si>
  <si>
    <t>模範となるレベル。 今後も高い水準の維持が望まれる。</t>
    <phoneticPr fontId="7"/>
  </si>
  <si>
    <t>2026年3月末時点</t>
    <rPh sb="4" eb="5">
      <t>ネン</t>
    </rPh>
    <rPh sb="6" eb="7">
      <t>ガツ</t>
    </rPh>
    <rPh sb="7" eb="8">
      <t>マツ</t>
    </rPh>
    <rPh sb="8" eb="10">
      <t>ジテン</t>
    </rPh>
    <phoneticPr fontId="7"/>
  </si>
  <si>
    <t>2029年3月期中に管理職（部長級以上）に占める女性割合：30％以上</t>
    <rPh sb="4" eb="5">
      <t>ネン</t>
    </rPh>
    <rPh sb="6" eb="8">
      <t>ガツキ</t>
    </rPh>
    <rPh sb="8" eb="9">
      <t>チュウ</t>
    </rPh>
    <phoneticPr fontId="7"/>
  </si>
  <si>
    <t>ボランティア休暇制度利用者数</t>
    <rPh sb="10" eb="13">
      <t>リヨウシャ</t>
    </rPh>
    <phoneticPr fontId="7"/>
  </si>
  <si>
    <t>人</t>
    <rPh sb="0" eb="1">
      <t>ニン</t>
    </rPh>
    <phoneticPr fontId="7"/>
  </si>
  <si>
    <t>歳</t>
    <rPh sb="0" eb="1">
      <t>サイ</t>
    </rPh>
    <phoneticPr fontId="7"/>
  </si>
  <si>
    <t>年</t>
    <rPh sb="0" eb="1">
      <t>ネン</t>
    </rPh>
    <phoneticPr fontId="7"/>
  </si>
  <si>
    <t>円</t>
    <rPh sb="0" eb="1">
      <t>エン</t>
    </rPh>
    <phoneticPr fontId="7"/>
  </si>
  <si>
    <t>%</t>
  </si>
  <si>
    <t>%</t>
    <phoneticPr fontId="7"/>
  </si>
  <si>
    <t>平均年齢</t>
    <rPh sb="0" eb="2">
      <t>ヘイキン</t>
    </rPh>
    <rPh sb="2" eb="4">
      <t>ネンレイ</t>
    </rPh>
    <phoneticPr fontId="7"/>
  </si>
  <si>
    <t>平均勤続年数</t>
    <rPh sb="0" eb="2">
      <t>ヘイキン</t>
    </rPh>
    <rPh sb="2" eb="4">
      <t>キンゾク</t>
    </rPh>
    <rPh sb="4" eb="6">
      <t>ネンスウ</t>
    </rPh>
    <phoneticPr fontId="7"/>
  </si>
  <si>
    <t>平均年間給与</t>
    <rPh sb="0" eb="2">
      <t>ヘイキン</t>
    </rPh>
    <rPh sb="2" eb="4">
      <t>ネンカン</t>
    </rPh>
    <rPh sb="4" eb="6">
      <t>キュウヨ</t>
    </rPh>
    <phoneticPr fontId="7"/>
  </si>
  <si>
    <t>平均年間給与の対前事業年度増減率</t>
    <rPh sb="0" eb="2">
      <t>ヘイキン</t>
    </rPh>
    <rPh sb="2" eb="4">
      <t>ネンカン</t>
    </rPh>
    <rPh sb="4" eb="6">
      <t>キュウヨ</t>
    </rPh>
    <rPh sb="7" eb="8">
      <t>タイ</t>
    </rPh>
    <rPh sb="8" eb="9">
      <t>マエ</t>
    </rPh>
    <rPh sb="9" eb="11">
      <t>ジギョウ</t>
    </rPh>
    <rPh sb="11" eb="13">
      <t>ネンド</t>
    </rPh>
    <rPh sb="13" eb="15">
      <t>ゾウゲン</t>
    </rPh>
    <rPh sb="15" eb="16">
      <t>リツ</t>
    </rPh>
    <phoneticPr fontId="7"/>
  </si>
  <si>
    <t>階層別研修</t>
    <phoneticPr fontId="7"/>
  </si>
  <si>
    <t>一人当たりの
研修時間</t>
    <phoneticPr fontId="7"/>
  </si>
  <si>
    <t>１～６日
（研修による）</t>
    <phoneticPr fontId="7"/>
  </si>
  <si>
    <t>ビジネススキル</t>
    <phoneticPr fontId="7"/>
  </si>
  <si>
    <t>部門別マスタリー
プログラム</t>
    <phoneticPr fontId="7"/>
  </si>
  <si>
    <t>セルフラーニング</t>
    <phoneticPr fontId="7"/>
  </si>
  <si>
    <t>自己啓発援助制度</t>
    <phoneticPr fontId="7"/>
  </si>
  <si>
    <t xml:space="preserve">７時間～ </t>
    <phoneticPr fontId="7"/>
  </si>
  <si>
    <t>―</t>
    <phoneticPr fontId="7"/>
  </si>
  <si>
    <t>通信教育・Ｅラーニング</t>
    <phoneticPr fontId="7"/>
  </si>
  <si>
    <t>内勤社員</t>
    <phoneticPr fontId="7"/>
  </si>
  <si>
    <t>昇格時研修</t>
    <phoneticPr fontId="7"/>
  </si>
  <si>
    <t>役割任命時研修</t>
    <phoneticPr fontId="7"/>
  </si>
  <si>
    <t>接客強化塾</t>
    <phoneticPr fontId="7"/>
  </si>
  <si>
    <t>外勤社員</t>
    <phoneticPr fontId="7"/>
  </si>
  <si>
    <t>６時間～</t>
    <phoneticPr fontId="7"/>
  </si>
  <si>
    <t>研修転移率(%)</t>
    <rPh sb="0" eb="4">
      <t>ケンシュウテンイ</t>
    </rPh>
    <rPh sb="4" eb="5">
      <t>リツ</t>
    </rPh>
    <phoneticPr fontId="7"/>
  </si>
  <si>
    <t>45分</t>
    <rPh sb="2" eb="3">
      <t>フン</t>
    </rPh>
    <phoneticPr fontId="7"/>
  </si>
  <si>
    <t>＊1　2025年７月の制度変更に伴い、一部プログラムを再編成しています。</t>
    <phoneticPr fontId="7"/>
  </si>
  <si>
    <t>＊2　24/3期及び25/3期は7.5時間</t>
    <rPh sb="7" eb="8">
      <t>キ</t>
    </rPh>
    <rPh sb="8" eb="9">
      <t>オヨ</t>
    </rPh>
    <rPh sb="14" eb="15">
      <t>キ</t>
    </rPh>
    <phoneticPr fontId="7"/>
  </si>
  <si>
    <t>年間参加人数(人)</t>
    <rPh sb="7" eb="8">
      <t>ニン</t>
    </rPh>
    <phoneticPr fontId="7"/>
  </si>
  <si>
    <t>ジョブチャレンジ制度</t>
    <phoneticPr fontId="7"/>
  </si>
  <si>
    <t>社内公募制度</t>
    <phoneticPr fontId="7"/>
  </si>
  <si>
    <t>社外キャリアチャレンジ</t>
    <phoneticPr fontId="7"/>
  </si>
  <si>
    <t>副業制度</t>
    <phoneticPr fontId="7"/>
  </si>
  <si>
    <t>長期休暇制度</t>
    <phoneticPr fontId="7"/>
  </si>
  <si>
    <t>2024年3月期</t>
    <phoneticPr fontId="7"/>
  </si>
  <si>
    <t>件数</t>
    <rPh sb="0" eb="2">
      <t>ケンスウ</t>
    </rPh>
    <phoneticPr fontId="7"/>
  </si>
  <si>
    <t>2025年3月期</t>
    <phoneticPr fontId="7"/>
  </si>
  <si>
    <t>2026年3月期</t>
    <phoneticPr fontId="7"/>
  </si>
  <si>
    <t>2026年3月期</t>
    <rPh sb="4" eb="5">
      <t>ネン</t>
    </rPh>
    <rPh sb="6" eb="7">
      <t>ガツ</t>
    </rPh>
    <rPh sb="7" eb="8">
      <t>キ</t>
    </rPh>
    <phoneticPr fontId="3"/>
  </si>
  <si>
    <t>指標</t>
    <rPh sb="0" eb="2">
      <t>シヒョウ</t>
    </rPh>
    <phoneticPr fontId="7"/>
  </si>
  <si>
    <t>ポジティブ回答率50％以上</t>
    <phoneticPr fontId="7"/>
  </si>
  <si>
    <t>エンゲージメントスコア（心理的安全性）</t>
    <phoneticPr fontId="7"/>
  </si>
  <si>
    <t>ポジティブ回答率80％以上</t>
    <phoneticPr fontId="7"/>
  </si>
  <si>
    <t>ポジティブ回答率70％以上</t>
    <phoneticPr fontId="7"/>
  </si>
  <si>
    <t>2021年3月期</t>
    <rPh sb="4" eb="5">
      <t>ネン</t>
    </rPh>
    <rPh sb="6" eb="7">
      <t>ガツ</t>
    </rPh>
    <rPh sb="7" eb="8">
      <t>キ</t>
    </rPh>
    <phoneticPr fontId="2"/>
  </si>
  <si>
    <t>2022年3月期</t>
    <rPh sb="4" eb="5">
      <t>ネン</t>
    </rPh>
    <rPh sb="6" eb="7">
      <t>ガツ</t>
    </rPh>
    <rPh sb="7" eb="8">
      <t>キ</t>
    </rPh>
    <phoneticPr fontId="2"/>
  </si>
  <si>
    <t>2025年3月期</t>
    <phoneticPr fontId="2"/>
  </si>
  <si>
    <t>人</t>
    <rPh sb="0" eb="1">
      <t>ニン</t>
    </rPh>
    <phoneticPr fontId="7"/>
  </si>
  <si>
    <t>%</t>
    <phoneticPr fontId="7"/>
  </si>
  <si>
    <t>取組み・データ</t>
    <phoneticPr fontId="7"/>
  </si>
  <si>
    <t>(株)ワコールホールディングス</t>
    <phoneticPr fontId="7"/>
  </si>
  <si>
    <t>(株)ワコール</t>
    <phoneticPr fontId="7"/>
  </si>
  <si>
    <t>従業員数</t>
    <rPh sb="0" eb="3">
      <t>ジュウギョウイン</t>
    </rPh>
    <rPh sb="3" eb="4">
      <t>スウ</t>
    </rPh>
    <phoneticPr fontId="7"/>
  </si>
  <si>
    <t>連結</t>
    <rPh sb="0" eb="2">
      <t>レンケツ</t>
    </rPh>
    <phoneticPr fontId="2"/>
  </si>
  <si>
    <t>対象範囲</t>
    <rPh sb="0" eb="4">
      <t>タイショウハンイ</t>
    </rPh>
    <phoneticPr fontId="7"/>
  </si>
  <si>
    <t>＊　「女性の職業生活における活躍の推進に関する法律」（平成27年法律第64号）の規定に基づき算出</t>
    <phoneticPr fontId="7"/>
  </si>
  <si>
    <t>＊　「女性の職業生活における活躍の推進に関する法律」（平成27年法律第64号）の規定に基づき算出</t>
    <phoneticPr fontId="7"/>
  </si>
  <si>
    <t>㈱ピーチ・ジョン</t>
    <phoneticPr fontId="7"/>
  </si>
  <si>
    <t>㈱ワコールホールディングス</t>
    <phoneticPr fontId="7"/>
  </si>
  <si>
    <t>㈱ワコールマニュファクチャリ
ングジャパン</t>
    <phoneticPr fontId="7"/>
  </si>
  <si>
    <t>㈱トリーカ</t>
    <phoneticPr fontId="7"/>
  </si>
  <si>
    <t>ワコール流通㈱</t>
    <phoneticPr fontId="7"/>
  </si>
  <si>
    <t>㈱ワコールキャリアサービス</t>
    <phoneticPr fontId="7"/>
  </si>
  <si>
    <t>㈱ワコールアートセンター</t>
    <phoneticPr fontId="7"/>
  </si>
  <si>
    <t>㈱Ai</t>
    <phoneticPr fontId="7"/>
  </si>
  <si>
    <t>㈱ウンナナクール</t>
    <phoneticPr fontId="7"/>
  </si>
  <si>
    <t>㈱ランジェノエル</t>
    <phoneticPr fontId="7"/>
  </si>
  <si>
    <t>ワコールサービス㈱</t>
    <phoneticPr fontId="7"/>
  </si>
  <si>
    <t>ワコールアイネクスト㈱</t>
    <phoneticPr fontId="7"/>
  </si>
  <si>
    <t>㈱ワコール</t>
    <phoneticPr fontId="7"/>
  </si>
  <si>
    <t>＊　平均年間給与は、賞与及び基準外賃金を含む。</t>
    <rPh sb="2" eb="4">
      <t>ヘイキン</t>
    </rPh>
    <phoneticPr fontId="7"/>
  </si>
  <si>
    <t>㈱ワコールマニュファクチャリングジャパン</t>
    <phoneticPr fontId="7"/>
  </si>
  <si>
    <t>2020年3月期</t>
    <rPh sb="4" eb="5">
      <t>ネン</t>
    </rPh>
    <rPh sb="6" eb="7">
      <t>ガツ</t>
    </rPh>
    <rPh sb="7" eb="8">
      <t>キ</t>
    </rPh>
    <phoneticPr fontId="2"/>
  </si>
  <si>
    <t>全労働者</t>
    <rPh sb="0" eb="4">
      <t>ゼンロウドウシャ</t>
    </rPh>
    <phoneticPr fontId="7"/>
  </si>
  <si>
    <t>正規雇用労働者</t>
    <rPh sb="0" eb="2">
      <t>セイキ</t>
    </rPh>
    <rPh sb="2" eb="4">
      <t>コヨウ</t>
    </rPh>
    <rPh sb="4" eb="7">
      <t>ロウドウシャ</t>
    </rPh>
    <phoneticPr fontId="7"/>
  </si>
  <si>
    <t>パート・有期労働者</t>
    <phoneticPr fontId="7"/>
  </si>
  <si>
    <t>＊　パート・有期労働者は、契約社員と定年後再雇用者</t>
    <phoneticPr fontId="7"/>
  </si>
  <si>
    <t>＊　男性の育児休業取得対象者がいない会社については、「－」</t>
    <phoneticPr fontId="7"/>
  </si>
  <si>
    <t xml:space="preserve"> －</t>
  </si>
  <si>
    <t xml:space="preserve"> －</t>
    <phoneticPr fontId="7"/>
  </si>
  <si>
    <t>＊　㈱ワコールは、女性活躍推進法による公表数値に合わせるため、㈱ワコールホールディングスを含めた数値を開示</t>
    <phoneticPr fontId="7"/>
  </si>
  <si>
    <t>管理職</t>
    <rPh sb="0" eb="3">
      <t>カンリショク</t>
    </rPh>
    <phoneticPr fontId="7"/>
  </si>
  <si>
    <t>総合職</t>
    <rPh sb="0" eb="3">
      <t>ソウゴウショク</t>
    </rPh>
    <phoneticPr fontId="7"/>
  </si>
  <si>
    <t>販売職</t>
    <rPh sb="0" eb="3">
      <t>ハンバイショク</t>
    </rPh>
    <phoneticPr fontId="7"/>
  </si>
  <si>
    <t>＊　販売職については、男性がいないため「－」</t>
    <rPh sb="2" eb="5">
      <t>ハンバイショク</t>
    </rPh>
    <phoneticPr fontId="7"/>
  </si>
  <si>
    <t>％</t>
    <phoneticPr fontId="7"/>
  </si>
  <si>
    <t>障がい者雇用率</t>
    <rPh sb="0" eb="1">
      <t>ショウ</t>
    </rPh>
    <rPh sb="3" eb="4">
      <t>シャ</t>
    </rPh>
    <rPh sb="4" eb="6">
      <t>コヨウ</t>
    </rPh>
    <rPh sb="6" eb="7">
      <t>リツ</t>
    </rPh>
    <phoneticPr fontId="7"/>
  </si>
  <si>
    <t>目標</t>
    <rPh sb="0" eb="2">
      <t>モクヒョウ</t>
    </rPh>
    <phoneticPr fontId="7"/>
  </si>
  <si>
    <t>国内グループ</t>
    <rPh sb="0" eb="2">
      <t>コクナイ</t>
    </rPh>
    <phoneticPr fontId="7"/>
  </si>
  <si>
    <t>＊　障害者雇用促進法の関係会社特例によるグループ適用会社：(株)ワコールホールディングス、(株)ワコール、(株)Ai、(株)ピーチ・ジョン、(株)ウンナナクール、(株)ランジェノエル、ワコールマニュファクチャリングジャパン(株)、ワコール流通(株)、(株)ワコールキャリアサービス、ワコールアイネクスト(株)</t>
    <phoneticPr fontId="7"/>
  </si>
  <si>
    <t xml:space="preserve">（注釈・説明）
同一役割における男女間の賃金差は設けておらず、この差異の主な要因は以下の３点です。
・管理職に占める男性比率が約70％であること。
・近年は新卒・総合職採用において女性比率が上昇し、入社10年以下では65％が女性であること。
・女性は65％が販売職、男性は86％が総合職であり、職種による賃金水準の差が影響している。
　これらの構造的課題の解決に向け、特に総合職採用（新卒・経験者）においてジェンダーバランスを意識しつつ、これまで以上に能力やパフォーマンスに基づく登用、任用を行い、マネジメント・リーダー層の多様性を実現していきます。
対象期間　2025年 4月 1日 ～ 2026年 3月 31日 </t>
    <phoneticPr fontId="7"/>
  </si>
  <si>
    <t>時間</t>
    <phoneticPr fontId="7"/>
  </si>
  <si>
    <t>対象範囲</t>
    <phoneticPr fontId="7"/>
  </si>
  <si>
    <t>対象範囲</t>
    <phoneticPr fontId="7"/>
  </si>
  <si>
    <t>㈱ワコール</t>
    <phoneticPr fontId="7"/>
  </si>
  <si>
    <t>取組み・データ</t>
    <phoneticPr fontId="7"/>
  </si>
  <si>
    <t>年間総労働時間</t>
    <rPh sb="0" eb="2">
      <t>ネンカン</t>
    </rPh>
    <rPh sb="2" eb="3">
      <t>ソウ</t>
    </rPh>
    <rPh sb="3" eb="5">
      <t>ロウドウ</t>
    </rPh>
    <rPh sb="5" eb="7">
      <t>ジカン</t>
    </rPh>
    <phoneticPr fontId="7"/>
  </si>
  <si>
    <t>長時間労働是正のための取組内容</t>
  </si>
  <si>
    <t>日</t>
    <rPh sb="0" eb="1">
      <t>ニチ</t>
    </rPh>
    <phoneticPr fontId="7"/>
  </si>
  <si>
    <t>＊2　全従業員の有給休暇利用日数/全従業員の有給休暇付与日数</t>
    <rPh sb="3" eb="4">
      <t>ゼン</t>
    </rPh>
    <rPh sb="4" eb="6">
      <t>ジュウギョウ</t>
    </rPh>
    <rPh sb="6" eb="7">
      <t>イン</t>
    </rPh>
    <rPh sb="8" eb="10">
      <t>ユウキュウ</t>
    </rPh>
    <rPh sb="10" eb="12">
      <t>キュウカ</t>
    </rPh>
    <rPh sb="12" eb="14">
      <t>リヨウ</t>
    </rPh>
    <rPh sb="14" eb="16">
      <t>ニッスウ</t>
    </rPh>
    <rPh sb="17" eb="18">
      <t>ゼン</t>
    </rPh>
    <rPh sb="18" eb="21">
      <t>ジュウギョウイン</t>
    </rPh>
    <rPh sb="22" eb="24">
      <t>ユウキュウ</t>
    </rPh>
    <rPh sb="24" eb="26">
      <t>キュウカ</t>
    </rPh>
    <rPh sb="26" eb="28">
      <t>フヨ</t>
    </rPh>
    <rPh sb="28" eb="30">
      <t>ニッスウ</t>
    </rPh>
    <phoneticPr fontId="7"/>
  </si>
  <si>
    <r>
      <t>平均年次有給休暇取得率</t>
    </r>
    <r>
      <rPr>
        <vertAlign val="superscript"/>
        <sz val="10"/>
        <color theme="1"/>
        <rFont val="BIZ UDPゴシック"/>
        <family val="3"/>
        <charset val="128"/>
      </rPr>
      <t>＊2</t>
    </r>
    <rPh sb="0" eb="2">
      <t>ヘイキン</t>
    </rPh>
    <rPh sb="2" eb="4">
      <t>ネンジ</t>
    </rPh>
    <rPh sb="4" eb="6">
      <t>ユウキュウ</t>
    </rPh>
    <rPh sb="6" eb="8">
      <t>キュウカ</t>
    </rPh>
    <rPh sb="8" eb="10">
      <t>シュトク</t>
    </rPh>
    <rPh sb="10" eb="11">
      <t>リツ</t>
    </rPh>
    <phoneticPr fontId="12"/>
  </si>
  <si>
    <r>
      <t>月間平均残業時間</t>
    </r>
    <r>
      <rPr>
        <vertAlign val="superscript"/>
        <sz val="10"/>
        <rFont val="BIZ UDPゴシック"/>
        <family val="3"/>
        <charset val="128"/>
      </rPr>
      <t>＊1</t>
    </r>
    <rPh sb="0" eb="2">
      <t>ゲッカン</t>
    </rPh>
    <rPh sb="2" eb="4">
      <t>ヘイキン</t>
    </rPh>
    <rPh sb="4" eb="6">
      <t>ザンギョウ</t>
    </rPh>
    <rPh sb="6" eb="8">
      <t>ジカン</t>
    </rPh>
    <phoneticPr fontId="12"/>
  </si>
  <si>
    <t>介護フレックス勤務制度利用者</t>
    <phoneticPr fontId="7"/>
  </si>
  <si>
    <t>労働者の職業生活と家庭生活の両立に資する社内制度の概要</t>
    <phoneticPr fontId="7"/>
  </si>
  <si>
    <t>副業制度利用者数</t>
    <rPh sb="0" eb="2">
      <t>フクギョウ</t>
    </rPh>
    <rPh sb="2" eb="4">
      <t>セイド</t>
    </rPh>
    <rPh sb="4" eb="7">
      <t>リヨウシャ</t>
    </rPh>
    <rPh sb="7" eb="8">
      <t>スウ</t>
    </rPh>
    <phoneticPr fontId="7"/>
  </si>
  <si>
    <t>1.テレワークの実施（2018年4月～）
2.社外での「自己啓発活動による長期休職」及び「パートナーの転勤等の帯同に伴う休職」を認める制度を導入（2018年9月～）
3.多様なキャリアを築くことを支援する「副業制度」を導入（2019年4月～）
4.多様なライフスタイルにより沿った働き方・休み方を支援するため、介護休暇・看護休暇の適用範囲外の家族への利用、本人の傷病、生理による体調不良、不妊治療、通院、終末期医療への付き添い等に使用できる「パーソナル休暇」を導入（2020年9月～）
5.勤務地の限定されない総合職に対し、育児、介護事由により、勤務地を限定することができる制度を開始（2021年10月～）
6.より柔軟な働きかたができるコアタイムのないスーパーフレックスを導入、フレキシブルタイムの延長を開始 （2023年4月～）</t>
    <phoneticPr fontId="7"/>
  </si>
  <si>
    <t xml:space="preserve">1.残業の事前申告制度
2.PCのログイン記録など、入退社時刻を正確に記録するシステムの導入
3.業務繁閑に対応した休業日の設定
4.連続休暇取得の奨励
5.半日単位での年次有給休暇の取得
6.年次有給休暇取得率の目標設定
7.フレックスタイム制導入※2023年4月～、コアタイムのないスーパーフレックスを導入、フレキシブルタイムの延長を開始
8.テレワーク制度導入 </t>
    <phoneticPr fontId="7"/>
  </si>
  <si>
    <t>育児をしながらも活躍できる制度の拡充</t>
    <phoneticPr fontId="7"/>
  </si>
  <si>
    <t>介護をしながらも活躍できる制度の拡充</t>
    <phoneticPr fontId="7"/>
  </si>
  <si>
    <t>1.育児休業：子が満２歳まで延長取得可能
2.育児短時間勤務：全ての日において短時間勤務を行う固定短時間勤務に加え、業務の繁閑や従業員の事情に応じて選択的に短時間勤務を行う選択短時間勤務が選択可能。子が小学校4年生の学年末に達するまで取得可能
3.育児フレックスタイム勤務：子が小学校4年生の学年末に達するまで取得可能
4.育児超過勤務免除：子が小学校4年生の学年末に達するまで取得可能
5.時間外労働の制限、深夜業の免除：子が小学校4年生の学年末に達するまで取得可能
6.看護休暇：子が小学校4年生の学年末に達するまで取得でき、給与は有給で30分単位で取得可能
7.パーソナル休暇：従業員本人及び本人の家族の傷病、育児、介護、治療等を理由に年間6日、半日単位で取得可能
8.配偶者帯同休職制度：配偶者の転勤を理由とした休職制度
9.半日単位での取得が可能な有給休暇
10.在宅勤務：仕事の内容や 業務特性に合わせ、出勤とリモートワークの組み合わせが可能
11.勤務地限定制度：勤務地を限定しない総合職が、子が小学校3年生の学年末に達するまでの間、育児を理由に勤務地を限定し勤務することが可能。
12.スーパーフレックス（コアタイムのないフレックス）の導入およびフレキシブルタイムの延長</t>
    <phoneticPr fontId="7"/>
  </si>
  <si>
    <t>＊　「育児休業、介護休業等育児又は家族介護を行う労働者の福祉に関する法律」（平成３年法律第76号）の規定に基づき、「育児休業、介護休業等育児又は家族介護を行う労働者の福祉に関する法律施行規則」（平成３年労働省令第25号）第71条の６第１号における育児休業等の取得割合を算出</t>
    <phoneticPr fontId="7"/>
  </si>
  <si>
    <t>2022年3月期</t>
    <rPh sb="4" eb="5">
      <t>ネン</t>
    </rPh>
    <rPh sb="6" eb="7">
      <t>ガツ</t>
    </rPh>
    <rPh sb="7" eb="8">
      <t>キ</t>
    </rPh>
    <phoneticPr fontId="3"/>
  </si>
  <si>
    <t>㈱ワコール</t>
    <phoneticPr fontId="12"/>
  </si>
  <si>
    <t>うちピンクリボンキャンペーンチャリティ</t>
    <phoneticPr fontId="7"/>
  </si>
  <si>
    <t>億円</t>
    <rPh sb="0" eb="2">
      <t>オクエン</t>
    </rPh>
    <phoneticPr fontId="7"/>
  </si>
  <si>
    <t>件</t>
    <rPh sb="0" eb="1">
      <t>ケン</t>
    </rPh>
    <phoneticPr fontId="7"/>
  </si>
  <si>
    <t>各制度の詳細</t>
    <rPh sb="0" eb="1">
      <t>カク</t>
    </rPh>
    <rPh sb="1" eb="3">
      <t>セイド</t>
    </rPh>
    <rPh sb="4" eb="6">
      <t>ショウサイ</t>
    </rPh>
    <phoneticPr fontId="7"/>
  </si>
  <si>
    <t>対象範囲</t>
    <rPh sb="0" eb="2">
      <t>タイショウ</t>
    </rPh>
    <rPh sb="2" eb="4">
      <t>ハンイ</t>
    </rPh>
    <phoneticPr fontId="7"/>
  </si>
  <si>
    <t>㈱ワコール</t>
    <phoneticPr fontId="7"/>
  </si>
  <si>
    <t>対象範囲</t>
    <phoneticPr fontId="7"/>
  </si>
  <si>
    <t>対象者</t>
    <rPh sb="0" eb="2">
      <t>タイショウ</t>
    </rPh>
    <rPh sb="2" eb="3">
      <t>シャ</t>
    </rPh>
    <phoneticPr fontId="7"/>
  </si>
  <si>
    <t xml:space="preserve">1.ジョブチャレンジ制度：自らの意思と意欲を前提に自己異動希望を示す者に、ジョブローテーションの機会を支援し、組織全体の活性化につなげる。
2.社内公募制度：組織自らが求める人財を得ることで部門の強化を図り、社内組織全体を活性化につなげる。
3.社外キャリアチャレンジ：変化の激しい時代において、社外での就業経験を通して多様な視点や価値観を取り入れ、知識のアップデート、リスキルを行うことで、適応力やレジリエンスを高めることにつなげる。
4.副業制度：１．社外での活動に携わる中で、自身のスキル・能力・専門性を高め、本業での発揮能力を高める。２．今後のキャリアを見据えたうえで、社外ネットワークの構築及び新たな知見、スキルを獲得する。３．自分の趣味や興味のあることに取り組み、更なる収入を得ることで多様なライフの充実を実現する。
5.長期休暇制度：「自己啓発・自己開発を目的とした場合」と「配偶者が転勤、または遠隔地に居住する者と婚姻した後」において、一定期間の休職を認めることにより、就業継続を支援する。
</t>
    <phoneticPr fontId="7"/>
  </si>
  <si>
    <t>100％ 19/19回</t>
    <phoneticPr fontId="7"/>
  </si>
  <si>
    <t>89％ ８/9回</t>
    <phoneticPr fontId="7"/>
  </si>
  <si>
    <t>100％ 23/23回</t>
    <phoneticPr fontId="7"/>
  </si>
  <si>
    <t>100％ 7/7回</t>
    <phoneticPr fontId="7"/>
  </si>
  <si>
    <t>100％ 9/9回</t>
    <phoneticPr fontId="7"/>
  </si>
  <si>
    <t>志甫治宜</t>
    <rPh sb="0" eb="2">
      <t>シホ</t>
    </rPh>
    <rPh sb="2" eb="3">
      <t>オサ</t>
    </rPh>
    <rPh sb="3" eb="4">
      <t>ノブ</t>
    </rPh>
    <phoneticPr fontId="7"/>
  </si>
  <si>
    <r>
      <rPr>
        <vertAlign val="superscript"/>
        <sz val="10"/>
        <color theme="1"/>
        <rFont val="BIZ UDPゴシック"/>
        <family val="3"/>
        <charset val="128"/>
      </rPr>
      <t>新任</t>
    </r>
    <r>
      <rPr>
        <sz val="10"/>
        <color theme="1"/>
        <rFont val="BIZ UDPゴシック"/>
        <family val="3"/>
        <charset val="128"/>
      </rPr>
      <t>廣岡勝也</t>
    </r>
    <phoneticPr fontId="7"/>
  </si>
  <si>
    <t>性別</t>
    <rPh sb="0" eb="2">
      <t>セイベツ</t>
    </rPh>
    <phoneticPr fontId="7"/>
  </si>
  <si>
    <t>男性</t>
    <rPh sb="0" eb="2">
      <t>ダンセイ</t>
    </rPh>
    <phoneticPr fontId="7"/>
  </si>
  <si>
    <t>女性</t>
    <rPh sb="0" eb="2">
      <t>ジョセイ</t>
    </rPh>
    <phoneticPr fontId="7"/>
  </si>
  <si>
    <t>2026年３月期</t>
    <phoneticPr fontId="7"/>
  </si>
  <si>
    <t>2026/6/30現在</t>
    <rPh sb="9" eb="11">
      <t>ゲンザイ</t>
    </rPh>
    <phoneticPr fontId="7"/>
  </si>
  <si>
    <t>監査役会</t>
    <rPh sb="0" eb="4">
      <t>カンサヤクカイ</t>
    </rPh>
    <phoneticPr fontId="7"/>
  </si>
  <si>
    <t>100％ 18/18回</t>
    <phoneticPr fontId="7"/>
  </si>
  <si>
    <t>役員区分</t>
    <rPh sb="0" eb="2">
      <t>ヤクイン</t>
    </rPh>
    <rPh sb="2" eb="4">
      <t>クブン</t>
    </rPh>
    <phoneticPr fontId="7"/>
  </si>
  <si>
    <t>取締役（社外取締役を除く）</t>
    <rPh sb="0" eb="3">
      <t>トリシマリヤク</t>
    </rPh>
    <rPh sb="4" eb="6">
      <t>シャガイ</t>
    </rPh>
    <rPh sb="6" eb="9">
      <t>トリシマリヤク</t>
    </rPh>
    <rPh sb="10" eb="11">
      <t>ノゾ</t>
    </rPh>
    <phoneticPr fontId="7"/>
  </si>
  <si>
    <t>監査役（社外監査役を除く）</t>
    <rPh sb="0" eb="3">
      <t>カンサヤク</t>
    </rPh>
    <rPh sb="4" eb="6">
      <t>シャガイ</t>
    </rPh>
    <rPh sb="6" eb="8">
      <t>カンサ</t>
    </rPh>
    <rPh sb="10" eb="11">
      <t>ノゾ</t>
    </rPh>
    <phoneticPr fontId="7"/>
  </si>
  <si>
    <t>社外役員</t>
    <rPh sb="0" eb="2">
      <t>シャガイ</t>
    </rPh>
    <rPh sb="2" eb="4">
      <t>ヤクイン</t>
    </rPh>
    <phoneticPr fontId="7"/>
  </si>
  <si>
    <t>報酬等の総額
（百万円）</t>
    <rPh sb="0" eb="3">
      <t>ホウシュウトウ</t>
    </rPh>
    <rPh sb="4" eb="6">
      <t>ソウガク</t>
    </rPh>
    <rPh sb="8" eb="11">
      <t>ヒャクマンエン</t>
    </rPh>
    <phoneticPr fontId="7"/>
  </si>
  <si>
    <t>報酬等の種類別の総額（百万円）</t>
    <phoneticPr fontId="7"/>
  </si>
  <si>
    <t>固定報酬</t>
    <phoneticPr fontId="7"/>
  </si>
  <si>
    <t>業績連動報酬</t>
    <phoneticPr fontId="7"/>
  </si>
  <si>
    <t xml:space="preserve"> 株式報酬</t>
    <phoneticPr fontId="7"/>
  </si>
  <si>
    <t>左記のうち、
非金銭報酬等</t>
    <phoneticPr fontId="7"/>
  </si>
  <si>
    <t>対象となる
役員の員数
（人）</t>
    <rPh sb="0" eb="2">
      <t>タイショウ</t>
    </rPh>
    <rPh sb="6" eb="8">
      <t>ヤクイン</t>
    </rPh>
    <rPh sb="9" eb="11">
      <t>インズウ</t>
    </rPh>
    <rPh sb="13" eb="14">
      <t>ニン</t>
    </rPh>
    <phoneticPr fontId="7"/>
  </si>
  <si>
    <t>（注）</t>
    <phoneticPr fontId="7"/>
  </si>
  <si>
    <t>１．なお、当事業年度末現在の取締役は３名、監査役は２名、社外役員は８名であります。上記の社外役員の員数と相違しておりますのは、</t>
    <phoneticPr fontId="7"/>
  </si>
  <si>
    <t>　 2025年６月25日開催の第77期定時株主総会終結の時をもって退任した社外役員１名が含まれているためであります。</t>
    <phoneticPr fontId="7"/>
  </si>
  <si>
    <t>２．取締役（社外取締役を除く。）に対する報酬等の総額には、連結子会社からの役員報酬を含めております。</t>
    <phoneticPr fontId="7"/>
  </si>
  <si>
    <t>３．取締役（社外取締役を除く。）に対する非金銭報酬等の総額の内訳は、株式報酬47百万円であります。</t>
    <phoneticPr fontId="7"/>
  </si>
  <si>
    <t>連結</t>
    <rPh sb="0" eb="2">
      <t>レンケツ</t>
    </rPh>
    <phoneticPr fontId="12"/>
  </si>
  <si>
    <t>銘柄数</t>
    <rPh sb="0" eb="3">
      <t>メイガラスウ</t>
    </rPh>
    <phoneticPr fontId="12"/>
  </si>
  <si>
    <t>貸借対照表計上額（百万円）</t>
    <phoneticPr fontId="7"/>
  </si>
  <si>
    <t>連結純資産額に対する比率</t>
    <rPh sb="0" eb="2">
      <t>レンケツ</t>
    </rPh>
    <rPh sb="2" eb="5">
      <t>ジュンシサン</t>
    </rPh>
    <rPh sb="5" eb="6">
      <t>ガク</t>
    </rPh>
    <rPh sb="7" eb="8">
      <t>タイ</t>
    </rPh>
    <rPh sb="10" eb="12">
      <t>ヒリツ</t>
    </rPh>
    <phoneticPr fontId="7"/>
  </si>
  <si>
    <t>社外役員比率：50％以上</t>
    <phoneticPr fontId="7"/>
  </si>
  <si>
    <t>㈱ワコールホールディングス</t>
    <phoneticPr fontId="12"/>
  </si>
  <si>
    <t>社外役員比率</t>
    <rPh sb="0" eb="2">
      <t>シャガイ</t>
    </rPh>
    <rPh sb="2" eb="4">
      <t>ヤクイン</t>
    </rPh>
    <rPh sb="4" eb="6">
      <t>ヒリツ</t>
    </rPh>
    <phoneticPr fontId="7"/>
  </si>
  <si>
    <t>社内</t>
    <rPh sb="0" eb="2">
      <t>シャナイ</t>
    </rPh>
    <phoneticPr fontId="12"/>
  </si>
  <si>
    <t>取締役</t>
    <phoneticPr fontId="7"/>
  </si>
  <si>
    <t>監査役</t>
    <rPh sb="0" eb="2">
      <t>カンサ</t>
    </rPh>
    <rPh sb="2" eb="3">
      <t>ヤク</t>
    </rPh>
    <phoneticPr fontId="7"/>
  </si>
  <si>
    <t>＊　各期有価証券報告書発行時点</t>
    <rPh sb="2" eb="4">
      <t>カクキ</t>
    </rPh>
    <rPh sb="4" eb="11">
      <t>ユウカショウケンホウコクショ</t>
    </rPh>
    <rPh sb="11" eb="13">
      <t>ハッコウ</t>
    </rPh>
    <rPh sb="13" eb="15">
      <t>ジテン</t>
    </rPh>
    <phoneticPr fontId="7"/>
  </si>
  <si>
    <r>
      <t>社外役員比率：50％以上</t>
    </r>
    <r>
      <rPr>
        <b/>
        <sz val="10"/>
        <rFont val="BIZ UDPゴシック"/>
        <family val="3"/>
        <charset val="128"/>
      </rPr>
      <t>（対応するマテリアリティ9)</t>
    </r>
    <phoneticPr fontId="7"/>
  </si>
  <si>
    <t>e-ラーニング受講率：100％</t>
    <phoneticPr fontId="7"/>
  </si>
  <si>
    <t>e-ラーニング受講率</t>
    <rPh sb="7" eb="10">
      <t>ジュコウリツ</t>
    </rPh>
    <phoneticPr fontId="12"/>
  </si>
  <si>
    <t>リスクマネジメント体制の強化</t>
    <phoneticPr fontId="7"/>
  </si>
  <si>
    <t>＊　対応するマテリアリティ10：リスクマネジメント体制の強化</t>
    <rPh sb="2" eb="4">
      <t>タイオウ</t>
    </rPh>
    <phoneticPr fontId="7"/>
  </si>
  <si>
    <t>＊　対応するマテリアリティ9：透明性の高い経営の実践</t>
    <rPh sb="2" eb="4">
      <t>タイオウ</t>
    </rPh>
    <phoneticPr fontId="7"/>
  </si>
  <si>
    <t>ROICの達成：6.5％以上</t>
    <phoneticPr fontId="7"/>
  </si>
  <si>
    <r>
      <t>ROICの達成：6.5％以上</t>
    </r>
    <r>
      <rPr>
        <b/>
        <sz val="10"/>
        <rFont val="BIZ UDPゴシック"/>
        <family val="3"/>
        <charset val="128"/>
      </rPr>
      <t>（対応するマテリアリティ11)</t>
    </r>
    <phoneticPr fontId="7"/>
  </si>
  <si>
    <t>ROIC</t>
    <phoneticPr fontId="12"/>
  </si>
  <si>
    <t>2030年の目標</t>
    <rPh sb="4" eb="5">
      <t>ネン</t>
    </rPh>
    <rPh sb="6" eb="8">
      <t>モクヒョウ</t>
    </rPh>
    <phoneticPr fontId="7"/>
  </si>
  <si>
    <t>＊　対応するマテリアリティ11：収益性、資本効率の継続的改善</t>
    <rPh sb="2" eb="4">
      <t>タイオウ</t>
    </rPh>
    <phoneticPr fontId="7"/>
  </si>
  <si>
    <t>国内グループ</t>
    <rPh sb="0" eb="2">
      <t>コクナイ</t>
    </rPh>
    <phoneticPr fontId="12"/>
  </si>
  <si>
    <t>＊　実施回数：年間1回</t>
    <rPh sb="2" eb="4">
      <t>ジッシ</t>
    </rPh>
    <rPh sb="4" eb="6">
      <t>カイスウ</t>
    </rPh>
    <rPh sb="7" eb="9">
      <t>ネンカン</t>
    </rPh>
    <phoneticPr fontId="7"/>
  </si>
  <si>
    <r>
      <t>事業利益率の達成：6.0％</t>
    </r>
    <r>
      <rPr>
        <b/>
        <sz val="10"/>
        <rFont val="BIZ UDPゴシック"/>
        <family val="3"/>
        <charset val="128"/>
      </rPr>
      <t>（対応するマテリアリティ11)</t>
    </r>
    <phoneticPr fontId="7"/>
  </si>
  <si>
    <t>事業利益率</t>
    <phoneticPr fontId="12"/>
  </si>
  <si>
    <t>人権デュー・ディリジェンスの着実な推進を目指した人権教育の受講率：100%</t>
    <phoneticPr fontId="7"/>
  </si>
  <si>
    <r>
      <t>人権デュー・ディリジェンスの着実な推進を目指した人権教育の受講率：100%</t>
    </r>
    <r>
      <rPr>
        <b/>
        <sz val="10"/>
        <rFont val="BIZ UDPゴシック"/>
        <family val="3"/>
        <charset val="128"/>
      </rPr>
      <t>（対応するマテリアリティ8)</t>
    </r>
    <phoneticPr fontId="7"/>
  </si>
  <si>
    <t>＊　対応するマテリアリティ8：社会課題を解決する共創イノベーションの推進</t>
    <rPh sb="2" eb="4">
      <t>タイオウ</t>
    </rPh>
    <phoneticPr fontId="7"/>
  </si>
  <si>
    <t>原材料メーカー及び染色工場を対象としたCSR調達現地監査の実施</t>
    <phoneticPr fontId="7"/>
  </si>
  <si>
    <t>受講率</t>
    <rPh sb="0" eb="3">
      <t>ジュコウリツ</t>
    </rPh>
    <phoneticPr fontId="7"/>
  </si>
  <si>
    <t>連結</t>
    <rPh sb="0" eb="2">
      <t>レンケツ</t>
    </rPh>
    <phoneticPr fontId="7"/>
  </si>
  <si>
    <t>原材料メーカー及び染色工場</t>
    <rPh sb="0" eb="3">
      <t>ゲンザイリョウ</t>
    </rPh>
    <rPh sb="7" eb="8">
      <t>オヨ</t>
    </rPh>
    <rPh sb="9" eb="11">
      <t>センショク</t>
    </rPh>
    <rPh sb="11" eb="13">
      <t>コウジョウ</t>
    </rPh>
    <phoneticPr fontId="7"/>
  </si>
  <si>
    <t>回</t>
    <rPh sb="0" eb="1">
      <t>カイ</t>
    </rPh>
    <phoneticPr fontId="7"/>
  </si>
  <si>
    <t>＊　受講率取得対象範囲：(株)ワコール及びグループ会社出向の従業員</t>
    <rPh sb="2" eb="5">
      <t>ジュコウリツ</t>
    </rPh>
    <rPh sb="5" eb="7">
      <t>シュトク</t>
    </rPh>
    <rPh sb="7" eb="9">
      <t>タイショウ</t>
    </rPh>
    <rPh sb="9" eb="11">
      <t>ハンイ</t>
    </rPh>
    <rPh sb="12" eb="15">
      <t>カブ</t>
    </rPh>
    <rPh sb="19" eb="20">
      <t>オヨ</t>
    </rPh>
    <rPh sb="25" eb="27">
      <t>ガイシャ</t>
    </rPh>
    <rPh sb="27" eb="29">
      <t>シュッコウ</t>
    </rPh>
    <rPh sb="30" eb="33">
      <t>ジュウギョウイン</t>
    </rPh>
    <phoneticPr fontId="7"/>
  </si>
  <si>
    <t>＊　受講率取得対象範囲：（株）ワコール、グループ出向者及び国内グループ会社出向の内勤従業員</t>
    <rPh sb="2" eb="5">
      <t>ジュコウリツ</t>
    </rPh>
    <rPh sb="5" eb="7">
      <t>シュトク</t>
    </rPh>
    <rPh sb="7" eb="9">
      <t>タイショウ</t>
    </rPh>
    <rPh sb="9" eb="11">
      <t>ハンイ</t>
    </rPh>
    <rPh sb="12" eb="15">
      <t>カブ</t>
    </rPh>
    <rPh sb="24" eb="26">
      <t>シュッコウ</t>
    </rPh>
    <rPh sb="26" eb="27">
      <t>シャ</t>
    </rPh>
    <rPh sb="27" eb="28">
      <t>オヨ</t>
    </rPh>
    <rPh sb="29" eb="31">
      <t>コクナイ</t>
    </rPh>
    <rPh sb="35" eb="37">
      <t>ガイシャ</t>
    </rPh>
    <rPh sb="37" eb="39">
      <t>シュッコウ</t>
    </rPh>
    <rPh sb="40" eb="42">
      <t>ナイキン</t>
    </rPh>
    <rPh sb="42" eb="45">
      <t>ジュウギョウイン</t>
    </rPh>
    <phoneticPr fontId="7"/>
  </si>
  <si>
    <t>＊１対応するマテリアリティ4：自らの可能性を広げ、自信と誇りを持ち活躍できる人財への成長</t>
    <rPh sb="2" eb="4">
      <t>タイオウ</t>
    </rPh>
    <phoneticPr fontId="7"/>
  </si>
  <si>
    <t>エンゲージメントスコア（協力体制）*2</t>
    <rPh sb="12" eb="14">
      <t>キョウリョク</t>
    </rPh>
    <rPh sb="14" eb="16">
      <t>タイセイ</t>
    </rPh>
    <phoneticPr fontId="7"/>
  </si>
  <si>
    <t>エンゲージメントスコア（ビジョンへの共感）*2</t>
    <phoneticPr fontId="7"/>
  </si>
  <si>
    <t>＊2対応するマテリアリティ5：共創・協業による高い成果を発揮できる組織づくり</t>
    <rPh sb="2" eb="4">
      <t>タイオウ</t>
    </rPh>
    <phoneticPr fontId="7"/>
  </si>
  <si>
    <t>エンゲージメントスコア（成長の機会）＊1</t>
    <phoneticPr fontId="7"/>
  </si>
  <si>
    <t>2030年の目標</t>
    <rPh sb="4" eb="5">
      <t>ネン</t>
    </rPh>
    <rPh sb="6" eb="8">
      <t>モクヒョウ</t>
    </rPh>
    <phoneticPr fontId="7"/>
  </si>
  <si>
    <t>＊　継続取引工場は、2年に1度「自己評価」を実施</t>
    <rPh sb="2" eb="6">
      <t>ケイゾクトリヒキ</t>
    </rPh>
    <rPh sb="6" eb="8">
      <t>コウジョウ</t>
    </rPh>
    <rPh sb="11" eb="12">
      <t>ネン</t>
    </rPh>
    <rPh sb="14" eb="15">
      <t>ド</t>
    </rPh>
    <rPh sb="16" eb="18">
      <t>ジコ</t>
    </rPh>
    <rPh sb="18" eb="20">
      <t>ヒョウカ</t>
    </rPh>
    <rPh sb="22" eb="24">
      <t>ジッシ</t>
    </rPh>
    <phoneticPr fontId="7"/>
  </si>
  <si>
    <t xml:space="preserve">＊　新規取引工場は、製品発注までに「自己評価」を実施
</t>
    <rPh sb="4" eb="6">
      <t>トリヒキ</t>
    </rPh>
    <phoneticPr fontId="7"/>
  </si>
  <si>
    <t>＊　対応するマテリアリティ6：継続的な従業員の健康増進と健康意識の向上</t>
    <rPh sb="2" eb="4">
      <t>タイオウ</t>
    </rPh>
    <phoneticPr fontId="7"/>
  </si>
  <si>
    <t>＊　対応するマテリアリティ3：商品品質の深化とサービス品質の構築</t>
    <rPh sb="2" eb="4">
      <t>タイオウ</t>
    </rPh>
    <phoneticPr fontId="7"/>
  </si>
  <si>
    <t>品質活動実施率</t>
    <rPh sb="0" eb="4">
      <t>ヒンシツカツドウ</t>
    </rPh>
    <rPh sb="4" eb="7">
      <t>ジッシリツ</t>
    </rPh>
    <phoneticPr fontId="7"/>
  </si>
  <si>
    <t>品質保証審議会</t>
    <phoneticPr fontId="7"/>
  </si>
  <si>
    <t>回</t>
    <rPh sb="0" eb="1">
      <t>カイ</t>
    </rPh>
    <phoneticPr fontId="7"/>
  </si>
  <si>
    <t>品質管理委員会</t>
    <phoneticPr fontId="7"/>
  </si>
  <si>
    <t>品質月間</t>
    <phoneticPr fontId="7"/>
  </si>
  <si>
    <t>＊　アブセンティズム測定方法：一週間以上の要休職診断書より総休業日数を集計</t>
    <phoneticPr fontId="7"/>
  </si>
  <si>
    <t>＊　対応するマテリアリティ1：パーソナライゼーションの追求による顧客体験価値の向上</t>
    <rPh sb="2" eb="4">
      <t>タイオウ</t>
    </rPh>
    <phoneticPr fontId="7"/>
  </si>
  <si>
    <t>構成比</t>
    <rPh sb="0" eb="3">
      <t>コウセイヒ</t>
    </rPh>
    <phoneticPr fontId="7"/>
  </si>
  <si>
    <t>取組み・データ</t>
    <rPh sb="0" eb="2">
      <t>トリク</t>
    </rPh>
    <phoneticPr fontId="7"/>
  </si>
  <si>
    <t>2030年の目標</t>
    <rPh sb="4" eb="5">
      <t>ネン</t>
    </rPh>
    <rPh sb="6" eb="8">
      <t>モクヒョウ</t>
    </rPh>
    <phoneticPr fontId="7"/>
  </si>
  <si>
    <t>＊　対応するマテリアリティ7：環境負荷を低減する事業活動の推進</t>
    <rPh sb="2" eb="4">
      <t>タイオウ</t>
    </rPh>
    <phoneticPr fontId="7"/>
  </si>
  <si>
    <t>t</t>
    <phoneticPr fontId="7"/>
  </si>
  <si>
    <t>E-6　廃棄物量・リサイクル量の推移</t>
    <rPh sb="4" eb="7">
      <t>ハイキブツ</t>
    </rPh>
    <rPh sb="7" eb="8">
      <t>リョウ</t>
    </rPh>
    <rPh sb="14" eb="15">
      <t>リョウ</t>
    </rPh>
    <phoneticPr fontId="7"/>
  </si>
  <si>
    <t>E-9　ブラリサイクル活動の推移</t>
    <rPh sb="11" eb="13">
      <t>カツドウ</t>
    </rPh>
    <phoneticPr fontId="7"/>
  </si>
  <si>
    <t>㎥</t>
    <phoneticPr fontId="7"/>
  </si>
  <si>
    <t>自社事業所・工場・流通センター（国内）</t>
    <phoneticPr fontId="7"/>
  </si>
  <si>
    <t>t-CO2e</t>
    <phoneticPr fontId="7"/>
  </si>
  <si>
    <t>ワコール事業（国内）</t>
    <phoneticPr fontId="7"/>
  </si>
  <si>
    <t>自社工場（海外）</t>
    <phoneticPr fontId="7"/>
  </si>
  <si>
    <t>㈱ワコール</t>
    <phoneticPr fontId="2"/>
  </si>
  <si>
    <t>2024年3月期</t>
    <phoneticPr fontId="2"/>
  </si>
  <si>
    <t>自社排出量（Scope１＆２）：2020年３月期比30％以上削減
＜対象：国内事業所・工場・流通センター＞</t>
    <rPh sb="24" eb="25">
      <t>ヒ</t>
    </rPh>
    <phoneticPr fontId="6"/>
  </si>
  <si>
    <t>サプライチェーン排出量（Scope３）：2020年３月期比20％削減
＜対象：ワコール事業（国内）＞</t>
    <phoneticPr fontId="7"/>
  </si>
  <si>
    <t>E-9　ブラリサイクル活動の推移</t>
    <phoneticPr fontId="7"/>
  </si>
  <si>
    <t>E-7　製品廃棄率の推移</t>
    <rPh sb="4" eb="8">
      <t>セイヒンハイキ</t>
    </rPh>
    <rPh sb="8" eb="9">
      <t>リツ</t>
    </rPh>
    <phoneticPr fontId="7"/>
  </si>
  <si>
    <t xml:space="preserve"> </t>
    <phoneticPr fontId="7"/>
  </si>
  <si>
    <t>最終更新日</t>
    <rPh sb="0" eb="5">
      <t>サイシュウコウシンビ</t>
    </rPh>
    <phoneticPr fontId="7"/>
  </si>
  <si>
    <t>成長の実現に向けた事業ポートフォリオマネジメントの実行</t>
    <phoneticPr fontId="7"/>
  </si>
  <si>
    <t>モニタリング結果と活動計画</t>
    <phoneticPr fontId="7"/>
  </si>
  <si>
    <t>S-3　CSR調達活動（製造委託先工場における自己評価のモニタリング結果）</t>
    <rPh sb="7" eb="9">
      <t>チョウタツ</t>
    </rPh>
    <rPh sb="9" eb="11">
      <t>カツドウ</t>
    </rPh>
    <rPh sb="12" eb="14">
      <t>セイゾウ</t>
    </rPh>
    <rPh sb="14" eb="17">
      <t>イタクサキ</t>
    </rPh>
    <rPh sb="17" eb="19">
      <t>コウジョウ</t>
    </rPh>
    <rPh sb="23" eb="25">
      <t>ジコ</t>
    </rPh>
    <rPh sb="25" eb="27">
      <t>ヒョウカ</t>
    </rPh>
    <phoneticPr fontId="7"/>
  </si>
  <si>
    <t>S-3　CSR調達活動（自己評価のモニタリング結果）</t>
    <phoneticPr fontId="7"/>
  </si>
  <si>
    <t>https://www.wacoalholdings.jp/sustainability/csr/monitoringresults/</t>
    <phoneticPr fontId="7"/>
  </si>
  <si>
    <t>2022年</t>
    <rPh sb="4" eb="5">
      <t>ネン</t>
    </rPh>
    <phoneticPr fontId="2"/>
  </si>
  <si>
    <t>・東京を拠点とする国際人権NGOから、当時当社子会社であった(株)ルシアンの製造委託先工場における労働環境の問題について指摘を受ける(2017年1月)
・「CSR調達プロジェクト」発足し、調達プロセスにおける社会的責任活動の調査・是正に至るまでを主導(2017年4月)
・グループ共通の調達方法を定めた「ワコールグループCSR調達ガイドライン」を制定(2017年10月)</t>
    <rPh sb="19" eb="21">
      <t>トウジ</t>
    </rPh>
    <rPh sb="71" eb="72">
      <t>ネン</t>
    </rPh>
    <rPh sb="73" eb="74">
      <t>ガツ</t>
    </rPh>
    <phoneticPr fontId="7"/>
  </si>
  <si>
    <t>・製造委託先の自己評価等によるモニタリングを開始(2018年2月)
・より実効性の高いCSR調達を実現することを目的に、「CSR調達委員会」を設置(2018年4月)
・「ワコール」「ウイング」ブランドの製造委託先工場を公開(2018年5月)
・「ワコール」「ウイング」ブランドの国内委託先工場を対象に、外国人技能実習生受入状況に関する調査を開始(2018年7月)
・(株)ルシアン、(株)ピーチ・ジョンの製造委託先工場を公開(2018年9月)</t>
    <phoneticPr fontId="7"/>
  </si>
  <si>
    <t>・(株)Aiの製造委託先工場を公開(2019年8月)
・「ワコール」「ウイング」ブランド、(株)ルシアン、(株)ピーチ・ジョンの製造委託先工場を更新(2019年8月)</t>
    <phoneticPr fontId="7"/>
  </si>
  <si>
    <t>・自己評価及び製造委託先現地監査の運用手法を改訂(2020年3月)
・「ワコール」ブランドのインナーウェア以外の部門、及び小売事業本部の製造委託先工場リストを公開(2020年10月)
・「ワコール」「ウイング」ブランドのインナーウェアの製造委託先及び(株)ピーチ・ジョン、(株)ルシアン、(株)Aiの製造委託先工場リストを更新(2020年10月)</t>
    <phoneticPr fontId="7"/>
  </si>
  <si>
    <t>(株)ワコールのWEB販売事業部、（株）ウンナナクール、ならびに米国ワコール、中国ワコール、ワコールヨーロッパの製造委託先工場リストを公開(2021年10月)</t>
    <rPh sb="74" eb="75">
      <t>ネン</t>
    </rPh>
    <phoneticPr fontId="7"/>
  </si>
  <si>
    <r>
      <t>・新型コロナウイルス感染症の影響による現地監査中止に対する代替策として、リモート監査手法の検証実施(2022年1月)
・当社の要求する監査内容を担保できると評価した外部機関の認証を取得している海外連結子会社の製造委託先工場においては、その認証結果の援用を認可(2022年1月)
・海外連結子会社（香港ワコール、フィリピンワコール、べトナムワコール、ワコールシンガポール、ワコールインディア）及び七彩の衣料品、そのほか（株）ワコールやピーチ・ジョンにおける衣料品以外の製品製造委託先工場を新たに調査対象に追加し、製造委託先工場リストを公開(2022年10月)
・一次委託先を通じて通信販売カタログ用のパジャマの生産を発注していたワコール製品の縫製委託先による技能実習生11名への賃金未払い問題が判明(2022年10月)
・発注元の一社として、賃金未払い問題の発生を非常に重く受け止めるとともに、当該委託先で働いていた技能実習生11名には速やかな救済が必要と判断し、ベトナム</t>
    </r>
    <r>
      <rPr>
        <sz val="10"/>
        <color theme="1"/>
        <rFont val="游ゴシック"/>
        <family val="3"/>
        <charset val="128"/>
      </rPr>
      <t>⼈</t>
    </r>
    <r>
      <rPr>
        <sz val="10"/>
        <color theme="1"/>
        <rFont val="BIZ UDPゴシック"/>
        <family val="3"/>
        <charset val="128"/>
      </rPr>
      <t>の技能実習</t>
    </r>
    <r>
      <rPr>
        <sz val="10"/>
        <color theme="1"/>
        <rFont val="游ゴシック"/>
        <family val="3"/>
        <charset val="128"/>
      </rPr>
      <t>⽣</t>
    </r>
    <r>
      <rPr>
        <sz val="10"/>
        <color theme="1"/>
        <rFont val="BIZ UDPゴシック"/>
        <family val="3"/>
        <charset val="128"/>
      </rPr>
      <t>・留学生の</t>
    </r>
    <r>
      <rPr>
        <sz val="10"/>
        <color theme="1"/>
        <rFont val="游ゴシック"/>
        <family val="3"/>
        <charset val="128"/>
      </rPr>
      <t>⽀</t>
    </r>
    <r>
      <rPr>
        <sz val="10"/>
        <color theme="1"/>
        <rFont val="BIZ UDPゴシック"/>
        <family val="3"/>
        <charset val="128"/>
      </rPr>
      <t>援を行う『日越ともいき支援会』に対して、500万円を寄付(2022年11月)</t>
    </r>
    <phoneticPr fontId="7"/>
  </si>
  <si>
    <t>・製造委託先工場を対象に自己評価を通じた「CSR調達ガイドライン」に定める内容の遵守状況の確認（継続取引工場は2年に1度、新規取引工場は製品発注までに実施）
・原材料調達先および染色工場への対象範囲拡大に向けて、グループ海外子会社の原材料生産工場子会社と染色工場へのパイロット現地監査を実施(2023年1月)
・監査の合理性と効率性に照らしCSR調達活動の対象先を拡充するため、国内の縫製工場においても、当社の要求する監査内容を担保できると評価し、製造委託先工場監査における外部監査機関の認証結果をもとにした援用監査の対象範囲拡大</t>
    <phoneticPr fontId="7"/>
  </si>
  <si>
    <t>2023年</t>
    <rPh sb="4" eb="5">
      <t>ネン</t>
    </rPh>
    <phoneticPr fontId="2"/>
  </si>
  <si>
    <t>2024年</t>
    <rPh sb="4" eb="5">
      <t>ネン</t>
    </rPh>
    <phoneticPr fontId="2"/>
  </si>
  <si>
    <t>2025年</t>
    <rPh sb="4" eb="5">
      <t>ネン</t>
    </rPh>
    <phoneticPr fontId="2"/>
  </si>
  <si>
    <t>・製造委託先工場を対象に自己評価を通じた「CSR調達ガイドライン」に定める内容の遵守状況の確認（継続取引工場は2年に1度、新規取引工場は製品発注までに実施）
・ワコールブランド、ウイングブランドの主要原材料生産工場及び、主要染色工場に対して、CSR調達活動の対象範囲拡大
・外国人技能実習生の実態把握と改善策の検討を目的に、全ての受け入れ工場に対し、外国人技能実習生に特化した調査を実施
・外国人技能実習生に係わる設問を中心に、問題再発防止を目的とした自己評価シートの見直しを実施
・外国人技能実習生のさらなる実態把握のために、第三者機関を通じた人権インパクトアセスメントを実施(2024年11月)</t>
    <rPh sb="264" eb="269">
      <t>ダイサンシャキカン</t>
    </rPh>
    <rPh sb="270" eb="271">
      <t>ツウ</t>
    </rPh>
    <phoneticPr fontId="7"/>
  </si>
  <si>
    <t>・製造委託先工場を対象に自己評価を通じた「CSR調達ガイドライン」に定める内容の遵守状況の確認（継続取引工場は2年に1度、新規取引工場は製品発注までに実施）
・外部グリーバンスメカニズム（人権救済プラットフォーム）の導入に向けて、仕入先へ説明を実施
・外国人技能実習生受け入れ製造委託先縫製工場を中心に、CSR現地監査を10回実施</t>
    <phoneticPr fontId="7"/>
  </si>
  <si>
    <t>2026年</t>
    <rPh sb="4" eb="5">
      <t>ネン</t>
    </rPh>
    <phoneticPr fontId="7"/>
  </si>
  <si>
    <t>・製造委託先工場を対象に自己評価を通じた「CSR調達ガイドライン」に定める内容の遵守状況の確認（継続取引工場は2年に1度、新規取引工場は製品発注までに実施）
・一般社団法人ビジネスと人権対話救済機構（JaCER）の「対話救済プラットフォーム」の活用を開始(2026年4月)</t>
    <phoneticPr fontId="7"/>
  </si>
  <si>
    <t>S-4　CSR調達活動（現地監査の実施状況）</t>
    <rPh sb="7" eb="9">
      <t>チョウタツ</t>
    </rPh>
    <rPh sb="9" eb="11">
      <t>カツドウ</t>
    </rPh>
    <rPh sb="12" eb="14">
      <t>ゲンチ</t>
    </rPh>
    <rPh sb="14" eb="16">
      <t>カンサ</t>
    </rPh>
    <rPh sb="17" eb="19">
      <t>ジッシ</t>
    </rPh>
    <rPh sb="19" eb="21">
      <t>ジョウキョウ</t>
    </rPh>
    <phoneticPr fontId="7"/>
  </si>
  <si>
    <t>S-4　CSR調達活動（現地監査の実施状況）</t>
    <phoneticPr fontId="7"/>
  </si>
  <si>
    <t>S-5　製造委託先工場／主な原材料仕入先及び染色工場リスト</t>
    <rPh sb="4" eb="6">
      <t>セイゾウ</t>
    </rPh>
    <rPh sb="6" eb="9">
      <t>イタクサキ</t>
    </rPh>
    <rPh sb="9" eb="11">
      <t>コウジョウ</t>
    </rPh>
    <rPh sb="12" eb="13">
      <t>オモ</t>
    </rPh>
    <rPh sb="14" eb="17">
      <t>ゲンザイリョウ</t>
    </rPh>
    <rPh sb="17" eb="20">
      <t>シイレサキ</t>
    </rPh>
    <rPh sb="20" eb="21">
      <t>オヨ</t>
    </rPh>
    <rPh sb="22" eb="26">
      <t>センショクコウジョウ</t>
    </rPh>
    <phoneticPr fontId="7"/>
  </si>
  <si>
    <t>S-5　製造委託先工場／主な原材料仕入先及び染色工場リスト</t>
    <phoneticPr fontId="7"/>
  </si>
  <si>
    <t>ワコール事業（国内）</t>
    <rPh sb="4" eb="6">
      <t>ジギョウ</t>
    </rPh>
    <rPh sb="7" eb="9">
      <t>コクナイ</t>
    </rPh>
    <phoneticPr fontId="2"/>
  </si>
  <si>
    <t>ワコール事業（海外）</t>
    <rPh sb="4" eb="6">
      <t>ジギョウ</t>
    </rPh>
    <rPh sb="7" eb="9">
      <t>カイガイ</t>
    </rPh>
    <phoneticPr fontId="2"/>
  </si>
  <si>
    <t>ピーチ・ジョン事業</t>
    <phoneticPr fontId="2"/>
  </si>
  <si>
    <t>その他</t>
    <rPh sb="2" eb="3">
      <t>タ</t>
    </rPh>
    <phoneticPr fontId="2"/>
  </si>
  <si>
    <t>＊　従業員数は就業人員（当社グループからグループ外への出向者を除き、グループ外から当社グループへの出向者を含む。）</t>
    <rPh sb="2" eb="5">
      <t>ジュウギョウイン</t>
    </rPh>
    <rPh sb="5" eb="6">
      <t>スウ</t>
    </rPh>
    <rPh sb="7" eb="9">
      <t>シュウギョウ</t>
    </rPh>
    <rPh sb="9" eb="11">
      <t>ジンイン</t>
    </rPh>
    <rPh sb="12" eb="14">
      <t>トウシャ</t>
    </rPh>
    <rPh sb="24" eb="25">
      <t>ガイ</t>
    </rPh>
    <rPh sb="27" eb="30">
      <t>シュッコウシャ</t>
    </rPh>
    <rPh sb="31" eb="32">
      <t>ノゾ</t>
    </rPh>
    <rPh sb="38" eb="39">
      <t>ガイ</t>
    </rPh>
    <rPh sb="41" eb="43">
      <t>トウシャ</t>
    </rPh>
    <rPh sb="49" eb="52">
      <t>シュッコウシャ</t>
    </rPh>
    <rPh sb="53" eb="54">
      <t>フク</t>
    </rPh>
    <phoneticPr fontId="7"/>
  </si>
  <si>
    <t>＊　臨時従業員にはアルバイト・パートタイマー等の３ヶ月程度の雇用者を含む</t>
    <rPh sb="2" eb="4">
      <t>リンジ</t>
    </rPh>
    <rPh sb="4" eb="7">
      <t>ジュウギョウイン</t>
    </rPh>
    <rPh sb="22" eb="23">
      <t>トウ</t>
    </rPh>
    <rPh sb="26" eb="27">
      <t>ゲツ</t>
    </rPh>
    <rPh sb="27" eb="29">
      <t>テイド</t>
    </rPh>
    <rPh sb="30" eb="33">
      <t>コヨウシャ</t>
    </rPh>
    <rPh sb="34" eb="35">
      <t>フク</t>
    </rPh>
    <phoneticPr fontId="7"/>
  </si>
  <si>
    <t>【従業員】従業員ひとりひとりの成長と、働きがいの高い組織の構築</t>
    <phoneticPr fontId="7"/>
  </si>
  <si>
    <t>【社会】すべての人が自分らしく活躍できる社会の実現</t>
    <phoneticPr fontId="7"/>
  </si>
  <si>
    <t>㈱ワコール</t>
    <phoneticPr fontId="7"/>
  </si>
  <si>
    <t>＊　グループの事業主体である中核事業会社をベースとし、持株会社および中核事業会社からグループ会社へ出向している従業員を含む人事管理対象者</t>
    <rPh sb="7" eb="9">
      <t>ジギョウ</t>
    </rPh>
    <rPh sb="9" eb="11">
      <t>シュタイ</t>
    </rPh>
    <rPh sb="14" eb="16">
      <t>チュウカク</t>
    </rPh>
    <rPh sb="16" eb="18">
      <t>ジギョウ</t>
    </rPh>
    <rPh sb="18" eb="20">
      <t>ガイシャ</t>
    </rPh>
    <phoneticPr fontId="7"/>
  </si>
  <si>
    <t>＊　2025年3月期：構造改革に伴う希望退職募集（応募215名）</t>
    <rPh sb="6" eb="7">
      <t>ネン</t>
    </rPh>
    <rPh sb="8" eb="10">
      <t>ガツキ</t>
    </rPh>
    <rPh sb="11" eb="13">
      <t>コウゾウ</t>
    </rPh>
    <rPh sb="13" eb="15">
      <t>カイカク</t>
    </rPh>
    <rPh sb="16" eb="17">
      <t>トモナ</t>
    </rPh>
    <rPh sb="18" eb="20">
      <t>キボウ</t>
    </rPh>
    <rPh sb="20" eb="22">
      <t>タイショク</t>
    </rPh>
    <rPh sb="22" eb="24">
      <t>ボシュウ</t>
    </rPh>
    <rPh sb="25" eb="27">
      <t>オウボ</t>
    </rPh>
    <rPh sb="30" eb="31">
      <t>メイ</t>
    </rPh>
    <phoneticPr fontId="7"/>
  </si>
  <si>
    <t>＊　2023年3月期：フレックス定年制度特別運用を実施（応募155名）</t>
    <rPh sb="6" eb="7">
      <t>ネン</t>
    </rPh>
    <rPh sb="8" eb="10">
      <t>ガツキ</t>
    </rPh>
    <phoneticPr fontId="7"/>
  </si>
  <si>
    <t>経験者採用比率</t>
    <rPh sb="0" eb="5">
      <t>ケイケンシャサイヨウ</t>
    </rPh>
    <rPh sb="5" eb="7">
      <t>ヒリツ</t>
    </rPh>
    <phoneticPr fontId="7"/>
  </si>
  <si>
    <t>販売コース</t>
    <rPh sb="0" eb="2">
      <t>ハンバイ</t>
    </rPh>
    <phoneticPr fontId="7"/>
  </si>
  <si>
    <t>ー</t>
    <phoneticPr fontId="7"/>
  </si>
  <si>
    <t>商品開発コース
（クリエイター職・
技術・研究職）</t>
    <rPh sb="0" eb="2">
      <t>ショウヒン</t>
    </rPh>
    <rPh sb="2" eb="4">
      <t>カイハツ</t>
    </rPh>
    <rPh sb="15" eb="16">
      <t>ショク</t>
    </rPh>
    <rPh sb="18" eb="20">
      <t>ギジュツ</t>
    </rPh>
    <rPh sb="21" eb="24">
      <t>ケンキュウショク</t>
    </rPh>
    <phoneticPr fontId="7"/>
  </si>
  <si>
    <t>メンタルヘルス不調に伴う休職者数</t>
    <rPh sb="7" eb="9">
      <t>フチョウ</t>
    </rPh>
    <rPh sb="10" eb="11">
      <t>トモナ</t>
    </rPh>
    <rPh sb="12" eb="14">
      <t>キュウショク</t>
    </rPh>
    <rPh sb="14" eb="15">
      <t>シャ</t>
    </rPh>
    <rPh sb="15" eb="16">
      <t>スウ</t>
    </rPh>
    <phoneticPr fontId="7"/>
  </si>
  <si>
    <r>
      <t>①疾病による総休業日数（アブセンティーズムの改善）：20,000日以下</t>
    </r>
    <r>
      <rPr>
        <b/>
        <sz val="10"/>
        <rFont val="BIZ UDPゴシック"/>
        <family val="3"/>
        <charset val="128"/>
      </rPr>
      <t xml:space="preserve">（対応するマテリアリティ6)
</t>
    </r>
    <r>
      <rPr>
        <b/>
        <sz val="10"/>
        <color rgb="FFFF0000"/>
        <rFont val="BIZ UDPゴシック"/>
        <family val="3"/>
        <charset val="128"/>
      </rPr>
      <t>②生活習慣改善に関する行動変容の意志ありの割合：80％以上</t>
    </r>
    <r>
      <rPr>
        <b/>
        <sz val="10"/>
        <rFont val="BIZ UDPゴシック"/>
        <family val="3"/>
        <charset val="128"/>
      </rPr>
      <t>（対応するマテリアリティ6)</t>
    </r>
    <phoneticPr fontId="7"/>
  </si>
  <si>
    <t>疾病による総休業日数
（アブセンティーズムの改善）</t>
    <rPh sb="0" eb="2">
      <t>シッペイ</t>
    </rPh>
    <rPh sb="5" eb="6">
      <t>ソウ</t>
    </rPh>
    <rPh sb="6" eb="8">
      <t>キュウギョウ</t>
    </rPh>
    <rPh sb="8" eb="10">
      <t>ニッスウ</t>
    </rPh>
    <rPh sb="22" eb="24">
      <t>カイゼン</t>
    </rPh>
    <phoneticPr fontId="7"/>
  </si>
  <si>
    <t>＊　メンタルヘルス不調に伴う休職者数：1カ月以上の休職を対象、同一従業員が年度内に複数回休職した場合は1人にて算出</t>
    <rPh sb="31" eb="33">
      <t>ドウイツ</t>
    </rPh>
    <rPh sb="33" eb="36">
      <t>ジュウギョウイン</t>
    </rPh>
    <rPh sb="37" eb="40">
      <t>ネンドナイ</t>
    </rPh>
    <rPh sb="41" eb="43">
      <t>フクスウ</t>
    </rPh>
    <rPh sb="43" eb="44">
      <t>カイ</t>
    </rPh>
    <rPh sb="44" eb="46">
      <t>キュウショク</t>
    </rPh>
    <rPh sb="48" eb="50">
      <t>バアイ</t>
    </rPh>
    <rPh sb="52" eb="53">
      <t>ニン</t>
    </rPh>
    <rPh sb="55" eb="57">
      <t>サンシュツ</t>
    </rPh>
    <phoneticPr fontId="7"/>
  </si>
  <si>
    <t>生活習慣改善に関する行動変容の意志ありの割合</t>
    <rPh sb="0" eb="2">
      <t>セイカツ</t>
    </rPh>
    <rPh sb="2" eb="4">
      <t>シュウカン</t>
    </rPh>
    <rPh sb="4" eb="6">
      <t>カイゼン</t>
    </rPh>
    <rPh sb="7" eb="8">
      <t>カン</t>
    </rPh>
    <rPh sb="10" eb="12">
      <t>コウドウ</t>
    </rPh>
    <rPh sb="12" eb="14">
      <t>ヘンヨウ</t>
    </rPh>
    <rPh sb="15" eb="17">
      <t>イシ</t>
    </rPh>
    <rPh sb="20" eb="22">
      <t>ワリアイ</t>
    </rPh>
    <phoneticPr fontId="7"/>
  </si>
  <si>
    <t>正社員</t>
    <rPh sb="0" eb="3">
      <t>セイシャイン</t>
    </rPh>
    <phoneticPr fontId="2"/>
  </si>
  <si>
    <t>臨時従業員</t>
    <rPh sb="0" eb="2">
      <t>リンジ</t>
    </rPh>
    <rPh sb="2" eb="5">
      <t>ジュウギョウイン</t>
    </rPh>
    <phoneticPr fontId="2"/>
  </si>
  <si>
    <t>S-24　人権教育の状況</t>
    <rPh sb="5" eb="9">
      <t>ジンケンキョウイク</t>
    </rPh>
    <rPh sb="10" eb="12">
      <t>ジョウキョウ</t>
    </rPh>
    <phoneticPr fontId="7"/>
  </si>
  <si>
    <t>S-24　人権教育の状況</t>
    <phoneticPr fontId="7"/>
  </si>
  <si>
    <t>人体計測データ</t>
    <phoneticPr fontId="7"/>
  </si>
  <si>
    <t>継続計測データ
（同一人物・5年ごと）</t>
    <phoneticPr fontId="7"/>
  </si>
  <si>
    <t>研究で使用可能なレベル</t>
    <phoneticPr fontId="7"/>
  </si>
  <si>
    <t>約1,000</t>
    <phoneticPr fontId="7"/>
  </si>
  <si>
    <t>女性約45,000以上</t>
    <phoneticPr fontId="7"/>
  </si>
  <si>
    <t>3次元計測により計測する座標値</t>
    <phoneticPr fontId="7"/>
  </si>
  <si>
    <t>点</t>
    <rPh sb="0" eb="1">
      <t>テン</t>
    </rPh>
    <phoneticPr fontId="7"/>
  </si>
  <si>
    <t>約50,000</t>
    <phoneticPr fontId="7"/>
  </si>
  <si>
    <t>㈱ワコール
人間科学研究開発センター</t>
    <rPh sb="6" eb="10">
      <t>ニンゲンカガク</t>
    </rPh>
    <rPh sb="10" eb="12">
      <t>ケンキュウ</t>
    </rPh>
    <rPh sb="12" eb="14">
      <t>カイハツ</t>
    </rPh>
    <phoneticPr fontId="7"/>
  </si>
  <si>
    <t>ワコールメンバーズアクティブ会員数</t>
    <phoneticPr fontId="7"/>
  </si>
  <si>
    <t>＊　アクティブ会員数：1年以内に購買がある顧客数</t>
    <rPh sb="7" eb="9">
      <t>カイイン</t>
    </rPh>
    <rPh sb="21" eb="24">
      <t>コキャクスウ</t>
    </rPh>
    <phoneticPr fontId="7"/>
  </si>
  <si>
    <t>【顧客】顧客への提供価値の最大化</t>
  </si>
  <si>
    <t>【環境】次世代に向けた地球環境の保全</t>
    <phoneticPr fontId="7"/>
  </si>
  <si>
    <t>【ガバナンス】持続的成長の実現に向けたガバナンスの強化</t>
    <phoneticPr fontId="7"/>
  </si>
  <si>
    <t>S-2　CSR調達活動（取組みの変遷）</t>
    <rPh sb="16" eb="18">
      <t>ヘンセン</t>
    </rPh>
    <phoneticPr fontId="7"/>
  </si>
  <si>
    <t>G-2　コーポレート・ガバナンス（取組みの変遷）</t>
    <phoneticPr fontId="7"/>
  </si>
  <si>
    <t>S-2　CSR調達活動（取組みの変遷）</t>
    <phoneticPr fontId="7"/>
  </si>
  <si>
    <t>1977年</t>
    <phoneticPr fontId="7"/>
  </si>
  <si>
    <t>日本企業としては8番目にADRを発行。発行に察しては、米国証券取引委員会（SEC）から連結決算書の作成をはじめ、米国会計基準での会計報告が求められる。</t>
    <phoneticPr fontId="7"/>
  </si>
  <si>
    <t>2002年</t>
    <phoneticPr fontId="7"/>
  </si>
  <si>
    <t>執行役員制度の導入と取締役数の減員
→ 取締役数：13名 → 9名</t>
    <phoneticPr fontId="7"/>
  </si>
  <si>
    <t>権限の委譲と責任体制の明確化を図り、適正かつ効率的な体制の構築を目指し2002年6月に執行役員制度を導入、同時に取締役を減員。</t>
    <phoneticPr fontId="7"/>
  </si>
  <si>
    <t>2005年</t>
    <phoneticPr fontId="7"/>
  </si>
  <si>
    <t>純粋持株会社へ移行</t>
    <phoneticPr fontId="7"/>
  </si>
  <si>
    <t>グループ全体の戦略的な意思決定や最適な資源配分を効果的に行い、傘下の事業会社の責任と権限を明確にして機動的な業務執行を行うため、持株会社体制へ移行。</t>
    <phoneticPr fontId="7"/>
  </si>
  <si>
    <t>社外役員の増員</t>
    <phoneticPr fontId="7"/>
  </si>
  <si>
    <t>取締役会と監査役会の一層の公正性、独立性を目指し、社外取締役2名、社外監査役1名を増員。</t>
    <phoneticPr fontId="7"/>
  </si>
  <si>
    <t>2007年</t>
    <phoneticPr fontId="7"/>
  </si>
  <si>
    <t>役員人事報酬諮問委員会を設置
→ 委員会の員数：4名（社外取締役含む）</t>
    <phoneticPr fontId="7"/>
  </si>
  <si>
    <t>取締役や執行役員に対する指名・昇格・報酬については、管理担当取締役を委員長として社外取締役をメンバーに含む役員人事報酬諮問委員会を設置。</t>
    <phoneticPr fontId="7"/>
  </si>
  <si>
    <t>2010年</t>
    <phoneticPr fontId="7"/>
  </si>
  <si>
    <t>全社外役員を独立役員として届出
→ 独立役員としての届出：6名</t>
    <phoneticPr fontId="7"/>
  </si>
  <si>
    <t>社外取締役と社外監査役の全役員について、東京証券取引所に対し独立役員としての届けを行う。</t>
    <phoneticPr fontId="7"/>
  </si>
  <si>
    <t>2015年</t>
    <phoneticPr fontId="7"/>
  </si>
  <si>
    <t>独立社外役員会議を設置</t>
    <phoneticPr fontId="7"/>
  </si>
  <si>
    <t>コーポレート・ガバナンスや取締役会の運営改善に関する議論、内部監査等の情報共有を図る独立社外役員をメンバーとする独立社外役員会議を設置。</t>
    <phoneticPr fontId="7"/>
  </si>
  <si>
    <t>2018年</t>
    <phoneticPr fontId="7"/>
  </si>
  <si>
    <t>役員指名諮問委員会
及び役員報酬諮問委員会を設置</t>
    <phoneticPr fontId="7"/>
  </si>
  <si>
    <t>2007年に設置した役員人事報酬諮問委員会を変更。</t>
    <phoneticPr fontId="7"/>
  </si>
  <si>
    <t>2021年</t>
    <phoneticPr fontId="7"/>
  </si>
  <si>
    <t>譲渡制限付株式報酬制度の導入</t>
    <phoneticPr fontId="7"/>
  </si>
  <si>
    <t>取締役（社外取締役を除く）に、株価変動のリスクを株主の皆さまと共有し、株価上昇及び企業価値向上への貢献意欲を従来以上に高めるため、株式報酬型ストックオプションを廃止し、新たに譲渡制限付株式報酬制度を導入。</t>
    <phoneticPr fontId="7"/>
  </si>
  <si>
    <t>2022年</t>
    <phoneticPr fontId="7"/>
  </si>
  <si>
    <t>基本報酬および株式報酬の比率を変更</t>
    <phoneticPr fontId="7"/>
  </si>
  <si>
    <t>役員報酬は「基本報酬」「業績賞与」「譲渡制限付株式報酬」によって構成。「基本報酬」「譲渡制限付株式報酬」の比率を見直し、上位者ほど株式報酬の割合が高い構成に変更。</t>
    <phoneticPr fontId="7"/>
  </si>
  <si>
    <t>2024年</t>
    <phoneticPr fontId="7"/>
  </si>
  <si>
    <t>業績連動型譲渡制限付株式報酬の導入</t>
    <phoneticPr fontId="7"/>
  </si>
  <si>
    <t>取締役（社外取締役を除く）に対して、報酬と会社業績及び当社の株式価値との連動性をより明確化し、当社の企業価値向上への貢献意欲を従来以上に高めるため、業績連動型譲渡制限株式報酬制度を導入。</t>
    <phoneticPr fontId="7"/>
  </si>
  <si>
    <t>* 2013年には米国NASDAQ市場におけるADRの上場を廃止、同時にSECの登録も廃止。</t>
    <phoneticPr fontId="7"/>
  </si>
  <si>
    <t>G-3　社外役員比率</t>
    <rPh sb="4" eb="8">
      <t>シャガイヤクイン</t>
    </rPh>
    <rPh sb="8" eb="10">
      <t>ヒリツ</t>
    </rPh>
    <phoneticPr fontId="7"/>
  </si>
  <si>
    <t>G-3　社外役員比率</t>
    <phoneticPr fontId="7"/>
  </si>
  <si>
    <t>G-4　取締役会及び任意の委員会の活動状況</t>
    <rPh sb="4" eb="7">
      <t>トリシマリヤク</t>
    </rPh>
    <rPh sb="7" eb="8">
      <t>カイ</t>
    </rPh>
    <rPh sb="8" eb="9">
      <t>オヨ</t>
    </rPh>
    <rPh sb="10" eb="12">
      <t>ニンイ</t>
    </rPh>
    <rPh sb="13" eb="16">
      <t>イインカイ</t>
    </rPh>
    <rPh sb="17" eb="19">
      <t>カツドウ</t>
    </rPh>
    <rPh sb="19" eb="21">
      <t>ジョウキョウ</t>
    </rPh>
    <phoneticPr fontId="7"/>
  </si>
  <si>
    <t>G-4　取締役会及び任意の委員会の活動状況</t>
    <phoneticPr fontId="7"/>
  </si>
  <si>
    <t>G-5　監査役会の活動状況</t>
    <rPh sb="4" eb="8">
      <t>カンサヤクカイ</t>
    </rPh>
    <rPh sb="9" eb="11">
      <t>カツドウ</t>
    </rPh>
    <rPh sb="11" eb="13">
      <t>ジョウキョウ</t>
    </rPh>
    <phoneticPr fontId="7"/>
  </si>
  <si>
    <t>G-5　監査役会の活動状況</t>
    <phoneticPr fontId="7"/>
  </si>
  <si>
    <t>G-6　役員報酬</t>
    <rPh sb="4" eb="6">
      <t>ヤクイン</t>
    </rPh>
    <rPh sb="6" eb="8">
      <t>ホウシュウ</t>
    </rPh>
    <phoneticPr fontId="7"/>
  </si>
  <si>
    <t>G-6　役員報酬</t>
    <phoneticPr fontId="7"/>
  </si>
  <si>
    <t>G-7　政策保有株式の銘柄数及び貸借対照表計上額</t>
    <rPh sb="4" eb="8">
      <t>セイサクホユウ</t>
    </rPh>
    <rPh sb="8" eb="10">
      <t>カブシキ</t>
    </rPh>
    <rPh sb="11" eb="13">
      <t>メイガラ</t>
    </rPh>
    <rPh sb="13" eb="14">
      <t>スウ</t>
    </rPh>
    <rPh sb="14" eb="15">
      <t>オヨ</t>
    </rPh>
    <rPh sb="16" eb="18">
      <t>タイシャク</t>
    </rPh>
    <rPh sb="18" eb="21">
      <t>タイショウヒョウ</t>
    </rPh>
    <rPh sb="21" eb="23">
      <t>ケイジョウ</t>
    </rPh>
    <rPh sb="23" eb="24">
      <t>ガク</t>
    </rPh>
    <phoneticPr fontId="7"/>
  </si>
  <si>
    <t>G-7　政策保有株式の銘柄数及び貸借対照表計上額</t>
    <phoneticPr fontId="7"/>
  </si>
  <si>
    <t>G-8　ROIC</t>
    <phoneticPr fontId="7"/>
  </si>
  <si>
    <t>G-9　事業利益率</t>
    <phoneticPr fontId="7"/>
  </si>
  <si>
    <t>ー</t>
    <phoneticPr fontId="7"/>
  </si>
  <si>
    <t>G-10　従業員向けコンプライアンス研修</t>
    <rPh sb="5" eb="8">
      <t>ジュウギョウイン</t>
    </rPh>
    <rPh sb="8" eb="9">
      <t>ム</t>
    </rPh>
    <rPh sb="18" eb="20">
      <t>ケンシュウ</t>
    </rPh>
    <phoneticPr fontId="7"/>
  </si>
  <si>
    <t>G-10　従業員向けコンプライアンス研修</t>
    <phoneticPr fontId="7"/>
  </si>
  <si>
    <t>S-6　社会貢献活動</t>
    <rPh sb="4" eb="6">
      <t>シャカイ</t>
    </rPh>
    <rPh sb="6" eb="8">
      <t>コウケン</t>
    </rPh>
    <rPh sb="8" eb="10">
      <t>カツドウ</t>
    </rPh>
    <phoneticPr fontId="7"/>
  </si>
  <si>
    <t>S-7　従業員数</t>
    <rPh sb="7" eb="8">
      <t>スウ</t>
    </rPh>
    <phoneticPr fontId="7"/>
  </si>
  <si>
    <t>S-6　社会貢献活動</t>
    <phoneticPr fontId="7"/>
  </si>
  <si>
    <t>S-8　従業員の概要</t>
    <phoneticPr fontId="7"/>
  </si>
  <si>
    <t>S-9　管理職に占める女性労働者の割合　</t>
    <phoneticPr fontId="7"/>
  </si>
  <si>
    <t>S-10　管理職に占める女性労働者の割合（部長級以上）</t>
    <phoneticPr fontId="7"/>
  </si>
  <si>
    <t>S-11　労働者の男女の賃金の額の差異</t>
    <phoneticPr fontId="7"/>
  </si>
  <si>
    <t>S-12　労働者の男女の賃金の額の差異（職種別）</t>
    <rPh sb="20" eb="23">
      <t>ショクシュベツ</t>
    </rPh>
    <phoneticPr fontId="7"/>
  </si>
  <si>
    <t>S-13　採用状況</t>
    <phoneticPr fontId="7"/>
  </si>
  <si>
    <t>S-14　障がい者の雇用状況</t>
    <phoneticPr fontId="7"/>
  </si>
  <si>
    <t xml:space="preserve">S-15　再雇用状況 </t>
    <phoneticPr fontId="7"/>
  </si>
  <si>
    <t xml:space="preserve">S-16　退職の状況 </t>
    <phoneticPr fontId="7"/>
  </si>
  <si>
    <t>S-17　就業制度の利用状況</t>
    <phoneticPr fontId="7"/>
  </si>
  <si>
    <t>S-18　育児・看護・介護に関する就業制度の利用状況</t>
    <phoneticPr fontId="7"/>
  </si>
  <si>
    <t>S-19　男性労働者の育児休業取得率</t>
    <phoneticPr fontId="7"/>
  </si>
  <si>
    <t>S-20　従業員の健康に関するデータ</t>
    <phoneticPr fontId="7"/>
  </si>
  <si>
    <t>S-21　従業員エンゲージメント調査</t>
    <phoneticPr fontId="7"/>
  </si>
  <si>
    <t>S-22　従業員の成長支援（育成）</t>
    <phoneticPr fontId="7"/>
  </si>
  <si>
    <t>S-23　従業員の成長支援（キャリア形成）</t>
    <phoneticPr fontId="7"/>
  </si>
  <si>
    <t>S-25　顧客データ</t>
    <phoneticPr fontId="7"/>
  </si>
  <si>
    <t>S-26　人体計測データ</t>
    <phoneticPr fontId="7"/>
  </si>
  <si>
    <t>S-27　品質データ</t>
    <phoneticPr fontId="7"/>
  </si>
  <si>
    <t>S-25　顧客データ</t>
    <rPh sb="5" eb="7">
      <t>コキャク</t>
    </rPh>
    <phoneticPr fontId="7"/>
  </si>
  <si>
    <t>S-２6　人体計測データ</t>
    <rPh sb="5" eb="7">
      <t>ジンタイ</t>
    </rPh>
    <rPh sb="7" eb="9">
      <t>ケイソク</t>
    </rPh>
    <phoneticPr fontId="7"/>
  </si>
  <si>
    <t>S-27　品質データ</t>
    <rPh sb="5" eb="7">
      <t>ヒンシツ</t>
    </rPh>
    <phoneticPr fontId="7"/>
  </si>
  <si>
    <t>S-23　従業員の成長支援（キャリア形成）</t>
    <rPh sb="5" eb="8">
      <t>ジュウギョウイン</t>
    </rPh>
    <phoneticPr fontId="7"/>
  </si>
  <si>
    <t>S-22　従業員の成長支援（育成）</t>
    <rPh sb="5" eb="8">
      <t>ジュウギョウイン</t>
    </rPh>
    <rPh sb="9" eb="11">
      <t>セイチョウ</t>
    </rPh>
    <rPh sb="11" eb="13">
      <t>シエン</t>
    </rPh>
    <rPh sb="14" eb="16">
      <t>イクセイ</t>
    </rPh>
    <phoneticPr fontId="7"/>
  </si>
  <si>
    <t>S-21　従業員エンゲージメント調査</t>
    <rPh sb="5" eb="8">
      <t>ジュウギョウイン</t>
    </rPh>
    <rPh sb="15" eb="17">
      <t>チョウサ</t>
    </rPh>
    <phoneticPr fontId="7"/>
  </si>
  <si>
    <t>S-20　従業員の健康に関するデータ</t>
    <rPh sb="5" eb="8">
      <t>ジュウギョウイン</t>
    </rPh>
    <rPh sb="9" eb="11">
      <t>ケンコウ</t>
    </rPh>
    <rPh sb="12" eb="13">
      <t>カン</t>
    </rPh>
    <phoneticPr fontId="7"/>
  </si>
  <si>
    <t>S-18　育児・看護・介護に関する就業制度の利用状況</t>
    <rPh sb="5" eb="7">
      <t>イクジ</t>
    </rPh>
    <rPh sb="8" eb="10">
      <t>カンゴ</t>
    </rPh>
    <rPh sb="11" eb="13">
      <t>カイゴ</t>
    </rPh>
    <rPh sb="14" eb="15">
      <t>カン</t>
    </rPh>
    <rPh sb="17" eb="19">
      <t>シュウギョウ</t>
    </rPh>
    <rPh sb="19" eb="21">
      <t>セイド</t>
    </rPh>
    <rPh sb="22" eb="24">
      <t>リヨウ</t>
    </rPh>
    <rPh sb="24" eb="26">
      <t>ジョウキョウ</t>
    </rPh>
    <phoneticPr fontId="7"/>
  </si>
  <si>
    <t>S-17　就業制度の利用状況</t>
    <rPh sb="5" eb="7">
      <t>シュウギョウ</t>
    </rPh>
    <rPh sb="7" eb="9">
      <t>セイド</t>
    </rPh>
    <rPh sb="10" eb="12">
      <t>リヨウ</t>
    </rPh>
    <rPh sb="12" eb="14">
      <t>ジョウキョウ</t>
    </rPh>
    <phoneticPr fontId="7"/>
  </si>
  <si>
    <t>S-14　障がい者の雇用状況</t>
    <rPh sb="5" eb="6">
      <t>ショウ</t>
    </rPh>
    <rPh sb="8" eb="9">
      <t>シャ</t>
    </rPh>
    <rPh sb="10" eb="12">
      <t>コヨウ</t>
    </rPh>
    <rPh sb="12" eb="14">
      <t>ジョウキョウ</t>
    </rPh>
    <phoneticPr fontId="7"/>
  </si>
  <si>
    <t>S-12　正規雇用労働者のうち「管理職」、「総合職」、「販売職」の「労働者の男女の賃金の差異」</t>
    <phoneticPr fontId="7"/>
  </si>
  <si>
    <t>S-11　労働者の男女の賃金の額の差異</t>
    <rPh sb="5" eb="8">
      <t>ロウドウシャ</t>
    </rPh>
    <rPh sb="9" eb="11">
      <t>ダンジョ</t>
    </rPh>
    <rPh sb="12" eb="14">
      <t>チンギン</t>
    </rPh>
    <rPh sb="15" eb="16">
      <t>ガク</t>
    </rPh>
    <rPh sb="17" eb="19">
      <t>サイ</t>
    </rPh>
    <phoneticPr fontId="7"/>
  </si>
  <si>
    <t>S-10　管理職（部長級以上）に占める女性労働者の割合</t>
    <rPh sb="5" eb="7">
      <t>カンリ</t>
    </rPh>
    <rPh sb="7" eb="8">
      <t>ショク</t>
    </rPh>
    <rPh sb="9" eb="12">
      <t>ブチョウキュウ</t>
    </rPh>
    <rPh sb="12" eb="14">
      <t>イジョウ</t>
    </rPh>
    <rPh sb="16" eb="17">
      <t>シ</t>
    </rPh>
    <rPh sb="19" eb="21">
      <t>ジョセイ</t>
    </rPh>
    <rPh sb="21" eb="24">
      <t>ロウドウシャ</t>
    </rPh>
    <rPh sb="25" eb="27">
      <t>ワリアイ</t>
    </rPh>
    <phoneticPr fontId="7"/>
  </si>
  <si>
    <t>S-9　管理職に占める女性労働者の割合　</t>
    <rPh sb="13" eb="16">
      <t>ロウドウシャ</t>
    </rPh>
    <phoneticPr fontId="7"/>
  </si>
  <si>
    <t>S-8　従業員の概要</t>
    <rPh sb="8" eb="10">
      <t>ガイヨウ</t>
    </rPh>
    <phoneticPr fontId="7"/>
  </si>
  <si>
    <t>特許</t>
    <rPh sb="0" eb="2">
      <t>トッキョ</t>
    </rPh>
    <phoneticPr fontId="7"/>
  </si>
  <si>
    <t>国内</t>
    <rPh sb="0" eb="2">
      <t>コクナイ</t>
    </rPh>
    <phoneticPr fontId="12"/>
  </si>
  <si>
    <t>海外</t>
    <rPh sb="0" eb="2">
      <t>カイガイ</t>
    </rPh>
    <phoneticPr fontId="7"/>
  </si>
  <si>
    <t>意匠</t>
    <phoneticPr fontId="7"/>
  </si>
  <si>
    <t>商標</t>
    <phoneticPr fontId="7"/>
  </si>
  <si>
    <t>G-12　知的財産権保有件数</t>
    <rPh sb="5" eb="10">
      <t>チテキザイサンケン</t>
    </rPh>
    <rPh sb="10" eb="14">
      <t>ホユウケンスウ</t>
    </rPh>
    <phoneticPr fontId="7"/>
  </si>
  <si>
    <t>G-11　従業員向けホットライン相談件数</t>
    <rPh sb="5" eb="8">
      <t>ジュウギョウイン</t>
    </rPh>
    <rPh sb="8" eb="9">
      <t>ム</t>
    </rPh>
    <rPh sb="16" eb="18">
      <t>ソウダン</t>
    </rPh>
    <phoneticPr fontId="7"/>
  </si>
  <si>
    <t>ハラスメントの相談</t>
    <rPh sb="7" eb="9">
      <t>ソウダン</t>
    </rPh>
    <phoneticPr fontId="7"/>
  </si>
  <si>
    <t>違法・違反・不正行為の相談</t>
    <rPh sb="0" eb="2">
      <t>イホウ</t>
    </rPh>
    <rPh sb="3" eb="5">
      <t>イハン</t>
    </rPh>
    <rPh sb="6" eb="8">
      <t>フセイ</t>
    </rPh>
    <rPh sb="8" eb="10">
      <t>コウイ</t>
    </rPh>
    <phoneticPr fontId="7"/>
  </si>
  <si>
    <t>その他問合せ・相談</t>
    <rPh sb="2" eb="3">
      <t>タ</t>
    </rPh>
    <rPh sb="3" eb="5">
      <t>トイアワ</t>
    </rPh>
    <rPh sb="7" eb="9">
      <t>ソウダン</t>
    </rPh>
    <phoneticPr fontId="7"/>
  </si>
  <si>
    <t>G-12　知的財産権保有件数</t>
    <phoneticPr fontId="7"/>
  </si>
  <si>
    <t>E-6　廃棄物量・リサイクル量の推移</t>
    <rPh sb="4" eb="7">
      <t>ハイキブツ</t>
    </rPh>
    <rPh sb="7" eb="8">
      <t>リョウ</t>
    </rPh>
    <rPh sb="14" eb="15">
      <t>リョウ</t>
    </rPh>
    <rPh sb="16" eb="18">
      <t>スイイ</t>
    </rPh>
    <phoneticPr fontId="7"/>
  </si>
  <si>
    <t>G-11　従業員向けホットライン相談件数</t>
    <phoneticPr fontId="7"/>
  </si>
  <si>
    <t>商品に関する内容</t>
    <rPh sb="0" eb="2">
      <t>ショウヒン</t>
    </rPh>
    <rPh sb="3" eb="4">
      <t>カン</t>
    </rPh>
    <rPh sb="6" eb="8">
      <t>ナイヨウ</t>
    </rPh>
    <phoneticPr fontId="7"/>
  </si>
  <si>
    <t>販売員に関する内容</t>
    <rPh sb="0" eb="3">
      <t>ハンバイイン</t>
    </rPh>
    <phoneticPr fontId="7"/>
  </si>
  <si>
    <t>売場に関する内容</t>
    <rPh sb="0" eb="2">
      <t>ウリバ</t>
    </rPh>
    <phoneticPr fontId="7"/>
  </si>
  <si>
    <t>会社に関する内容</t>
    <rPh sb="0" eb="2">
      <t>カイシャ</t>
    </rPh>
    <phoneticPr fontId="7"/>
  </si>
  <si>
    <t>宣伝・販促に関する内容</t>
    <rPh sb="0" eb="2">
      <t>センデン</t>
    </rPh>
    <rPh sb="3" eb="5">
      <t>ハンソク</t>
    </rPh>
    <phoneticPr fontId="7"/>
  </si>
  <si>
    <t>会員に関する内容</t>
    <phoneticPr fontId="7"/>
  </si>
  <si>
    <t>お申し出件数</t>
    <rPh sb="4" eb="6">
      <t>ケンスウ</t>
    </rPh>
    <phoneticPr fontId="7"/>
  </si>
  <si>
    <t>約2,000</t>
    <rPh sb="0" eb="1">
      <t>ヤク</t>
    </rPh>
    <phoneticPr fontId="7"/>
  </si>
  <si>
    <t>約3,400</t>
    <rPh sb="0" eb="1">
      <t>ヤク</t>
    </rPh>
    <phoneticPr fontId="7"/>
  </si>
  <si>
    <t>S-28　お客様の声データ</t>
    <rPh sb="6" eb="8">
      <t>キャクサマ</t>
    </rPh>
    <rPh sb="9" eb="10">
      <t>コエ</t>
    </rPh>
    <phoneticPr fontId="7"/>
  </si>
  <si>
    <t>-</t>
    <phoneticPr fontId="7"/>
  </si>
  <si>
    <t>27,368日</t>
    <phoneticPr fontId="7"/>
  </si>
  <si>
    <t>疾病による総休業日数（アブセンティーズムの改善）：20,000日以下</t>
    <phoneticPr fontId="7"/>
  </si>
  <si>
    <t>スタンダードトレーニング</t>
    <phoneticPr fontId="7"/>
  </si>
  <si>
    <t>シーズンビジネストレーニング</t>
    <phoneticPr fontId="7"/>
  </si>
  <si>
    <t>各プログラムの詳細</t>
    <rPh sb="0" eb="1">
      <t>カク</t>
    </rPh>
    <rPh sb="7" eb="9">
      <t>ショウサイ</t>
    </rPh>
    <phoneticPr fontId="7"/>
  </si>
  <si>
    <t xml:space="preserve">1.階層別研修：役割・資格の変化に伴う、期待役割の認識及びマインドセットを目的に実施します。同時に会社の方向性と自身のキャリアビジョンを考える機会とします。
2.ビジネススキル：ビジネスパーソンとして求められる必須スキルを、社内のみならず社外人財との交流を通して学ぶことで、社内外で通用する普遍的なビジネススキルを体得できます。
3.部門別マスタリープログラム：ワコールにおける社内ナレッジの共有、知識伝承、組織開発等を目的に社内外の講師による研修・セミナーを開催します。
4.セルフラーニング：Eラーニングを活用した「いつでも、どこでも」学べるコンテンツ提供と主体的な能力開発・自己研鑽を支援する制度があります。
5.昇格時研修：各等級への期待値や役割行動を理解すると同時に、経営理念の浸透を図り、必要なマインドやスキルを習得することで、組織全体のパフォーマンス向上と円滑なチーム運営につなげます。また、昇格を機会に自身のキャリアについて考える機会としています。
6.役割任命時研修：役割任用者（スーパーバイザーや店長等）としての店舗管理、人財育成に関する責任を理解し、人財育成に関わるマインドセットを行い、効率的な業務志向と組織目標の達成を支援します。
7.シーズンビジネストレーニング：販売チャネルごとのシーズン戦略や商品知識の理解、接客シミュレーションを通して接客手法を学び、LTVの最大化を目指します。
8.スタンダードトレーニング：接客の基本を身に付けた中堅クラスのスタッフを対象とし、ブランドイメージを体現する接客（会話力、提案力）を習得し、更なる顧客満足度向上と売上拡大を目指します。
9.接客強化塾：タブレット端末を活用した人財育成の一つとして、事業所から離れたメンバーにもリアルタイムでお客さまへの接客販売スキルの向上や新たに取り組みの理解浸透に取り組んでいます。
</t>
    <phoneticPr fontId="7"/>
  </si>
  <si>
    <t>1.介護休業：介護を必要とする者１人につき通算365日まで３回に分けてで取得可能。他の制度と通算せず、介護休業単独で365日まで取得可能。
2.介護短時間勤務：１日２時間（30分単位）利用開始から３年の間可能。取得回数に制限はない。育児短時間と同様、固定短時間勤務と選択短時間勤務が選択可能。
3.介護フレックスタイム勤務：介護終了まで取得可能。
4.超過勤務免除：介護終了まで利用可能。
5.介護休暇：当該家族が1人の場合は年間5日・2人以上の場合は年間10日、30分単位で取得可能。
6.時間外労働の制限、深夜業の免除：介護期間中、利用可能
7.パーソナル休暇：従業員本人及び本人の家族の傷病、育児、介護、治療等を理由に年間6日、半日単位で取得可能
8.配偶者帯同休職制度：配偶者の転勤を理由とした休職制度
9.半日単位での取得が可能な有給休暇
10.在宅勤務：仕事の内容や 業務特性に合わせ、出勤とリモートワークの組み合わせが可能
11.勤務地限定制度：勤務地を限定しない総合職が、介護を理由に勤務地を限定し勤務することが可能
12.スーパーフレックス（コアタイムのないフレックス）の導入およびフレキシブルタイムの延長</t>
    <rPh sb="72" eb="74">
      <t>カイゴ</t>
    </rPh>
    <phoneticPr fontId="7"/>
  </si>
  <si>
    <t>㈱ワコール</t>
    <phoneticPr fontId="7"/>
  </si>
  <si>
    <t>女性</t>
    <rPh sb="0" eb="2">
      <t>ジョセイ</t>
    </rPh>
    <phoneticPr fontId="7"/>
  </si>
  <si>
    <t>男性</t>
    <rPh sb="0" eb="2">
      <t>ダンセイ</t>
    </rPh>
    <phoneticPr fontId="7"/>
  </si>
  <si>
    <t>退職者数</t>
    <rPh sb="0" eb="3">
      <t>タイショクシャ</t>
    </rPh>
    <rPh sb="3" eb="4">
      <t>スウ</t>
    </rPh>
    <phoneticPr fontId="7"/>
  </si>
  <si>
    <t>事業開発コース
(総合職)</t>
    <rPh sb="0" eb="4">
      <t>ジギョウカイハツ</t>
    </rPh>
    <rPh sb="9" eb="12">
      <t>ソウゴウショク</t>
    </rPh>
    <phoneticPr fontId="7"/>
  </si>
  <si>
    <t>定年後
再雇用者数</t>
    <rPh sb="0" eb="3">
      <t>テイネンゴ</t>
    </rPh>
    <phoneticPr fontId="7"/>
  </si>
  <si>
    <t>約270,000</t>
    <phoneticPr fontId="7"/>
  </si>
  <si>
    <t>その他</t>
    <phoneticPr fontId="7"/>
  </si>
  <si>
    <t>約2,200</t>
    <rPh sb="0" eb="1">
      <t>ヤク</t>
    </rPh>
    <phoneticPr fontId="7"/>
  </si>
  <si>
    <t>2027年3月期</t>
    <rPh sb="4" eb="5">
      <t>ネン</t>
    </rPh>
    <rPh sb="6" eb="7">
      <t>ガツ</t>
    </rPh>
    <rPh sb="7" eb="8">
      <t>キ</t>
    </rPh>
    <phoneticPr fontId="2"/>
  </si>
  <si>
    <r>
      <t xml:space="preserve">ワコールメンバーズアクティブ会員数：260万人（構成比45%）
</t>
    </r>
    <r>
      <rPr>
        <b/>
        <sz val="10"/>
        <rFont val="BIZ UDPゴシック"/>
        <family val="3"/>
        <charset val="128"/>
      </rPr>
      <t>（対応するマテリアリティ1)</t>
    </r>
    <phoneticPr fontId="7"/>
  </si>
  <si>
    <t>工場</t>
    <rPh sb="0" eb="2">
      <t>コウジョウ</t>
    </rPh>
    <phoneticPr fontId="7"/>
  </si>
  <si>
    <t xml:space="preserve">2024年3月期
</t>
    <phoneticPr fontId="2"/>
  </si>
  <si>
    <r>
      <t>ブラジャー枚数</t>
    </r>
    <r>
      <rPr>
        <vertAlign val="superscript"/>
        <sz val="10"/>
        <rFont val="BIZ UDPゴシック"/>
        <family val="3"/>
        <charset val="128"/>
      </rPr>
      <t>＊</t>
    </r>
    <rPh sb="5" eb="7">
      <t>マイスウ</t>
    </rPh>
    <phoneticPr fontId="2"/>
  </si>
  <si>
    <r>
      <t>自社排出量（Scope１＆２）2020年３月期比「30％以上削減」</t>
    </r>
    <r>
      <rPr>
        <b/>
        <sz val="10"/>
        <rFont val="BIZ UDPゴシック"/>
        <family val="3"/>
        <charset val="128"/>
      </rPr>
      <t>（対応するマテリアリティ7</t>
    </r>
    <r>
      <rPr>
        <b/>
        <vertAlign val="superscript"/>
        <sz val="10"/>
        <rFont val="BIZ UDPゴシック"/>
        <family val="3"/>
        <charset val="128"/>
      </rPr>
      <t>*1</t>
    </r>
    <r>
      <rPr>
        <b/>
        <sz val="10"/>
        <rFont val="BIZ UDPゴシック"/>
        <family val="3"/>
        <charset val="128"/>
      </rPr>
      <t>)</t>
    </r>
    <phoneticPr fontId="7"/>
  </si>
  <si>
    <r>
      <t>Scope２（マーケット基準）</t>
    </r>
    <r>
      <rPr>
        <vertAlign val="superscript"/>
        <sz val="10"/>
        <rFont val="BIZ UDPゴシック"/>
        <family val="3"/>
        <charset val="128"/>
      </rPr>
      <t>＊2</t>
    </r>
    <phoneticPr fontId="7"/>
  </si>
  <si>
    <r>
      <t>合計</t>
    </r>
    <r>
      <rPr>
        <vertAlign val="superscript"/>
        <sz val="10"/>
        <color theme="1"/>
        <rFont val="BIZ UDPゴシック"/>
        <family val="3"/>
        <charset val="128"/>
      </rPr>
      <t>＊3</t>
    </r>
    <phoneticPr fontId="7"/>
  </si>
  <si>
    <r>
      <t>スコープ２（マーケット基準）</t>
    </r>
    <r>
      <rPr>
        <vertAlign val="superscript"/>
        <sz val="10"/>
        <rFont val="BIZ UDPゴシック"/>
        <family val="3"/>
        <charset val="128"/>
      </rPr>
      <t>＊2</t>
    </r>
    <phoneticPr fontId="7"/>
  </si>
  <si>
    <t>＊3　国内拠点のScope2排出量はマーケット基準、海外拠点のScope2排出量はロケーション基準により算定しています。連結合計はそれぞれの算定値を合算しています。</t>
    <phoneticPr fontId="7"/>
  </si>
  <si>
    <r>
      <t>―</t>
    </r>
    <r>
      <rPr>
        <vertAlign val="superscript"/>
        <sz val="10"/>
        <rFont val="BIZ UDPゴシック"/>
        <family val="3"/>
        <charset val="128"/>
      </rPr>
      <t>＊4</t>
    </r>
    <phoneticPr fontId="7"/>
  </si>
  <si>
    <r>
      <t xml:space="preserve">サプライチェーン排出量（Scope３）2020年３月期比「20％削減」
</t>
    </r>
    <r>
      <rPr>
        <b/>
        <sz val="10"/>
        <rFont val="BIZ UDPゴシック"/>
        <family val="3"/>
        <charset val="128"/>
      </rPr>
      <t>（対応するマテリアリティ7</t>
    </r>
    <r>
      <rPr>
        <b/>
        <vertAlign val="superscript"/>
        <sz val="10"/>
        <rFont val="BIZ UDPゴシック"/>
        <family val="3"/>
        <charset val="128"/>
      </rPr>
      <t>*1</t>
    </r>
    <r>
      <rPr>
        <b/>
        <sz val="10"/>
        <rFont val="BIZ UDPゴシック"/>
        <family val="3"/>
        <charset val="128"/>
      </rPr>
      <t>)</t>
    </r>
    <phoneticPr fontId="7"/>
  </si>
  <si>
    <r>
      <t>合計</t>
    </r>
    <r>
      <rPr>
        <vertAlign val="superscript"/>
        <sz val="10"/>
        <color theme="1"/>
        <rFont val="BIZ UDPゴシック"/>
        <family val="3"/>
        <charset val="128"/>
      </rPr>
      <t>*2</t>
    </r>
    <phoneticPr fontId="7"/>
  </si>
  <si>
    <r>
      <t>製品廃棄：ゼロ</t>
    </r>
    <r>
      <rPr>
        <b/>
        <sz val="10"/>
        <rFont val="BIZ UDPゴシック"/>
        <family val="3"/>
        <charset val="128"/>
      </rPr>
      <t>（対応するマテリアリティ7</t>
    </r>
    <r>
      <rPr>
        <b/>
        <vertAlign val="superscript"/>
        <sz val="10"/>
        <rFont val="BIZ UDPゴシック"/>
        <family val="3"/>
        <charset val="128"/>
      </rPr>
      <t>*1</t>
    </r>
    <r>
      <rPr>
        <b/>
        <sz val="10"/>
        <rFont val="BIZ UDPゴシック"/>
        <family val="3"/>
        <charset val="128"/>
      </rPr>
      <t>)</t>
    </r>
    <phoneticPr fontId="7"/>
  </si>
  <si>
    <r>
      <t>環境配慮型素材の使用比率：30％以上</t>
    </r>
    <r>
      <rPr>
        <b/>
        <sz val="10"/>
        <rFont val="BIZ UDPゴシック"/>
        <family val="3"/>
        <charset val="128"/>
      </rPr>
      <t>（対応するマテリアリティ7</t>
    </r>
    <r>
      <rPr>
        <b/>
        <vertAlign val="superscript"/>
        <sz val="10"/>
        <rFont val="BIZ UDPゴシック"/>
        <family val="3"/>
        <charset val="128"/>
      </rPr>
      <t>*</t>
    </r>
    <r>
      <rPr>
        <b/>
        <sz val="10"/>
        <rFont val="BIZ UDPゴシック"/>
        <family val="3"/>
        <charset val="128"/>
      </rPr>
      <t>)</t>
    </r>
    <phoneticPr fontId="7"/>
  </si>
  <si>
    <r>
      <t>7.6</t>
    </r>
    <r>
      <rPr>
        <vertAlign val="superscript"/>
        <sz val="10"/>
        <rFont val="BIZ UDPゴシック"/>
        <family val="3"/>
        <charset val="128"/>
      </rPr>
      <t>*2</t>
    </r>
    <phoneticPr fontId="7"/>
  </si>
  <si>
    <r>
      <t>原材料メーカー及び染色工場を対象としたCSR調達現地監査の実施</t>
    </r>
    <r>
      <rPr>
        <b/>
        <sz val="10"/>
        <rFont val="BIZ UDPゴシック"/>
        <family val="3"/>
        <charset val="128"/>
      </rPr>
      <t>（対応するマテリアリティ8</t>
    </r>
    <r>
      <rPr>
        <b/>
        <vertAlign val="superscript"/>
        <sz val="10"/>
        <rFont val="BIZ UDPゴシック"/>
        <family val="3"/>
        <charset val="128"/>
      </rPr>
      <t>*</t>
    </r>
    <r>
      <rPr>
        <b/>
        <sz val="10"/>
        <rFont val="BIZ UDPゴシック"/>
        <family val="3"/>
        <charset val="128"/>
      </rPr>
      <t>)</t>
    </r>
    <phoneticPr fontId="7"/>
  </si>
  <si>
    <t>未実施</t>
    <rPh sb="0" eb="3">
      <t>ミジッシ</t>
    </rPh>
    <phoneticPr fontId="7"/>
  </si>
  <si>
    <t>ー</t>
    <phoneticPr fontId="7"/>
  </si>
  <si>
    <t>＊1　対応するマテリアリティ7：環境負荷を低減する事業活動の推進</t>
    <rPh sb="3" eb="5">
      <t>タイオウ</t>
    </rPh>
    <phoneticPr fontId="7"/>
  </si>
  <si>
    <t>＊2　特別廃棄を実施（特別廃棄を除くと0.4%）</t>
    <rPh sb="3" eb="5">
      <t>トクベツ</t>
    </rPh>
    <rPh sb="5" eb="7">
      <t>ハイキ</t>
    </rPh>
    <rPh sb="8" eb="10">
      <t>ジッシ</t>
    </rPh>
    <rPh sb="11" eb="13">
      <t>トクベツ</t>
    </rPh>
    <rPh sb="13" eb="15">
      <t>ハイキ</t>
    </rPh>
    <rPh sb="16" eb="17">
      <t>ノゾ</t>
    </rPh>
    <phoneticPr fontId="7"/>
  </si>
  <si>
    <t>＊2　Scope3排出量については、算定精度の向上を目的として算定方法の見直しを実施しております。カテゴリー1については、従来の産業連関表に基づく推計手法から、株式会社NTTデータが提供する「C-Turtle」の一次データを活用した総排出量配分方式へ変更し、一部の他カテゴリーについても算定方法を見直しております。なお、基準年度については遡及的に再算定を行うとともに、算定方法が異なる期間については比較可能性の観点から開示しておりません。</t>
    <phoneticPr fontId="7"/>
  </si>
  <si>
    <t>＊2　供給元電力会社に関する情報がビル運営会社等から入手できない場合は、当該地域のみなし小売電気事業者の排出係数を適用しています。</t>
    <phoneticPr fontId="7"/>
  </si>
  <si>
    <t>＊4　温室効果ガス排出量の算定にあたり、算定の精緻化及びグループ全体での一貫性確保を目的として、排出量算定に係るデータ管理基盤として外部クラウドサービスを導入しております。これに伴い、海外拠点におけるScope２排出量については、同システムに搭載されたロケーション基準の排出係数を用いて算定しております。2025年３月期までは、一部拠点においてマーケット基準の排出係数を用いて算定しておりましたが、データの網羅性および算定手法の統一性の観点から見直しを行ったものです。</t>
    <phoneticPr fontId="7"/>
  </si>
  <si>
    <t>＊　2026年3月期における、その他の従業員数が前連結会計年度末に比べ514名減少したのは、主に㈱ルシアン株式の譲渡により同社を連結の範囲から除外したことによるもの</t>
    <rPh sb="17" eb="18">
      <t>タ</t>
    </rPh>
    <rPh sb="19" eb="22">
      <t>ジュウギョウイン</t>
    </rPh>
    <rPh sb="22" eb="23">
      <t>スウ</t>
    </rPh>
    <rPh sb="24" eb="25">
      <t>マエ</t>
    </rPh>
    <rPh sb="25" eb="27">
      <t>レンケツ</t>
    </rPh>
    <rPh sb="27" eb="29">
      <t>カイケイ</t>
    </rPh>
    <rPh sb="29" eb="31">
      <t>ネンド</t>
    </rPh>
    <rPh sb="31" eb="32">
      <t>マツ</t>
    </rPh>
    <rPh sb="33" eb="34">
      <t>クラ</t>
    </rPh>
    <rPh sb="38" eb="39">
      <t>メイ</t>
    </rPh>
    <rPh sb="39" eb="41">
      <t>ゲンショウ</t>
    </rPh>
    <phoneticPr fontId="7"/>
  </si>
  <si>
    <t>＊　従業員数は就業人員（当社から社外への出向者を除き、社外から当社への出向者を含む）。</t>
    <phoneticPr fontId="7"/>
  </si>
  <si>
    <t xml:space="preserve">＊1　正社員・販売正社員・契約社員（マネージャー層除く） </t>
    <rPh sb="13" eb="17">
      <t>ケイヤクシャイン</t>
    </rPh>
    <phoneticPr fontId="7"/>
  </si>
  <si>
    <t>＊　正社員・販売正社員（定年退職を除く）</t>
    <rPh sb="2" eb="5">
      <t>セイシャイン</t>
    </rPh>
    <rPh sb="6" eb="8">
      <t>ハンバイ</t>
    </rPh>
    <rPh sb="8" eb="11">
      <t>セイシャイン</t>
    </rPh>
    <rPh sb="12" eb="14">
      <t>テイネン</t>
    </rPh>
    <rPh sb="14" eb="16">
      <t>タイショク</t>
    </rPh>
    <rPh sb="17" eb="18">
      <t>ノゾ</t>
    </rPh>
    <phoneticPr fontId="7"/>
  </si>
  <si>
    <t>＊　正社員・販売正社員</t>
    <phoneticPr fontId="7"/>
  </si>
  <si>
    <t>＊　ワコール健康保険組合の被保険者(正社員・販売正社員・契約社員)</t>
    <phoneticPr fontId="7"/>
  </si>
  <si>
    <t>なし</t>
    <phoneticPr fontId="7"/>
  </si>
  <si>
    <t>https://www.wacoalholdings.jp/group/files/executive_remuneration_system.pdf</t>
    <phoneticPr fontId="7"/>
  </si>
  <si>
    <t>コーポレート・ガバナンスに関する報告書</t>
    <phoneticPr fontId="7"/>
  </si>
  <si>
    <t>社外役員の独立性基準</t>
    <phoneticPr fontId="7"/>
  </si>
  <si>
    <t>https://www.wacoalholdings.jp/group/governance/reward/</t>
    <phoneticPr fontId="7"/>
  </si>
  <si>
    <t>コーポレート・ガバナンスの実効性強化の取り組み</t>
    <phoneticPr fontId="7"/>
  </si>
  <si>
    <t>役員報酬制度</t>
    <phoneticPr fontId="7"/>
  </si>
  <si>
    <t>https://www.wacoalholdings.jp/sustainability/risk_management/fair_trade/</t>
    <phoneticPr fontId="7"/>
  </si>
  <si>
    <t>コーポレート・ガバナンス</t>
    <phoneticPr fontId="7"/>
  </si>
  <si>
    <t>CSR調達の取り組み</t>
    <phoneticPr fontId="7"/>
  </si>
  <si>
    <t>https://www.wacoalholdings.jp/sustainability/pdf/csr_guideline.pdf</t>
    <phoneticPr fontId="7"/>
  </si>
  <si>
    <t>https://www.wacoalholdings.jp/group/files/compliance_action.pdf</t>
    <phoneticPr fontId="7"/>
  </si>
  <si>
    <t>https://www.wacoalholdings.jp/group/files/compliance_ehics.pdf</t>
    <phoneticPr fontId="7"/>
  </si>
  <si>
    <t>https://www.wacoalholdings.jp/group/governance/initiative/</t>
    <phoneticPr fontId="7"/>
  </si>
  <si>
    <t>https://www.wacoalholdings.jp/group/governance/stock/</t>
    <phoneticPr fontId="7"/>
  </si>
  <si>
    <t>※2022年３月期は米国会計基準を、2023年３月期以降は指定国際会計基準（IFRS）を適用しております。</t>
    <phoneticPr fontId="7"/>
  </si>
  <si>
    <t>政策保有株式に関する方針</t>
    <phoneticPr fontId="7"/>
  </si>
  <si>
    <t>議決権の行使基準</t>
    <phoneticPr fontId="7"/>
  </si>
  <si>
    <t>https://www.wacoalholdings.jp/group/governance/</t>
    <phoneticPr fontId="7"/>
  </si>
  <si>
    <t>https://www.wacoalholdings.jp/sustainability/files/Basic-Policy-on-Customer-Harassment.pdf</t>
    <phoneticPr fontId="7"/>
  </si>
  <si>
    <t>https://www.wacoalholdings.jp/sustainability/resource/</t>
    <phoneticPr fontId="7"/>
  </si>
  <si>
    <t>https://www.wacoalholdings.jp/sustainability/customersupport/</t>
    <phoneticPr fontId="7"/>
  </si>
  <si>
    <t>お客さまへの対応</t>
    <phoneticPr fontId="7"/>
  </si>
  <si>
    <r>
      <t xml:space="preserve">企業倫理・ワコールの行動指針
</t>
    </r>
    <r>
      <rPr>
        <sz val="6"/>
        <rFont val="BIZ UDPゴシック"/>
        <family val="3"/>
        <charset val="128"/>
      </rPr>
      <t xml:space="preserve">（１）お客さまとの相互信頼
（２）人権の尊重
</t>
    </r>
    <r>
      <rPr>
        <sz val="6"/>
        <color theme="6"/>
        <rFont val="BIZ UDPゴシック"/>
        <family val="3"/>
        <charset val="128"/>
      </rPr>
      <t>(3)環境負荷の低減</t>
    </r>
    <r>
      <rPr>
        <sz val="6"/>
        <rFont val="BIZ UDPゴシック"/>
        <family val="3"/>
        <charset val="128"/>
      </rPr>
      <t xml:space="preserve">
(4)法令遵守
(5)公正な取引関係
(6)安全、清潔、快適な職場環境
(7)適正な情報開示
(8)適切な情報の保護と管理
(9)会社資産の保護
(10)反社会的勢力の排除
(11)最後に</t>
    </r>
    <phoneticPr fontId="7"/>
  </si>
  <si>
    <t>消費者と地球にやさしい事業活動の推進</t>
    <phoneticPr fontId="7"/>
  </si>
  <si>
    <t xml:space="preserve"> -省エネの取り組み</t>
    <rPh sb="2" eb="3">
      <t>ショウ</t>
    </rPh>
    <rPh sb="6" eb="7">
      <t>ト</t>
    </rPh>
    <rPh sb="8" eb="9">
      <t>ク</t>
    </rPh>
    <phoneticPr fontId="7"/>
  </si>
  <si>
    <t xml:space="preserve"> -気候関連財務情報開示タスクフォース（TCFD）への対応</t>
    <phoneticPr fontId="7"/>
  </si>
  <si>
    <t xml:space="preserve"> -廃棄物の削減</t>
    <phoneticPr fontId="7"/>
  </si>
  <si>
    <t xml:space="preserve"> -資源・資材の持続可能な利用</t>
    <phoneticPr fontId="7"/>
  </si>
  <si>
    <t xml:space="preserve"> -リサイクル</t>
    <phoneticPr fontId="7"/>
  </si>
  <si>
    <t xml:space="preserve"> -環境配慮型素材の採用</t>
    <phoneticPr fontId="7"/>
  </si>
  <si>
    <r>
      <t xml:space="preserve">企業倫理・ワコールの行動指針
</t>
    </r>
    <r>
      <rPr>
        <sz val="6"/>
        <color theme="8"/>
        <rFont val="BIZ UDPゴシック"/>
        <family val="3"/>
        <charset val="128"/>
      </rPr>
      <t>（１）お客さまとの相互信頼</t>
    </r>
    <r>
      <rPr>
        <sz val="6"/>
        <rFont val="BIZ UDPゴシック"/>
        <family val="3"/>
        <charset val="128"/>
      </rPr>
      <t xml:space="preserve">
</t>
    </r>
    <r>
      <rPr>
        <sz val="6"/>
        <color theme="8"/>
        <rFont val="BIZ UDPゴシック"/>
        <family val="3"/>
        <charset val="128"/>
      </rPr>
      <t>（２）人権の尊重</t>
    </r>
    <r>
      <rPr>
        <sz val="6"/>
        <rFont val="BIZ UDPゴシック"/>
        <family val="3"/>
        <charset val="128"/>
      </rPr>
      <t xml:space="preserve">
(3)環境負荷の低減
</t>
    </r>
    <r>
      <rPr>
        <sz val="6"/>
        <color theme="8"/>
        <rFont val="BIZ UDPゴシック"/>
        <family val="3"/>
        <charset val="128"/>
      </rPr>
      <t>(4)法令遵守</t>
    </r>
    <r>
      <rPr>
        <sz val="6"/>
        <rFont val="BIZ UDPゴシック"/>
        <family val="3"/>
        <charset val="128"/>
      </rPr>
      <t xml:space="preserve">
(5)公正な取引関係
</t>
    </r>
    <r>
      <rPr>
        <sz val="6"/>
        <color theme="8"/>
        <rFont val="BIZ UDPゴシック"/>
        <family val="3"/>
        <charset val="128"/>
      </rPr>
      <t>(6)安全、清潔、快適な職場環境</t>
    </r>
    <r>
      <rPr>
        <sz val="6"/>
        <rFont val="BIZ UDPゴシック"/>
        <family val="3"/>
        <charset val="128"/>
      </rPr>
      <t xml:space="preserve">
(7)適正な情報開示
(8)適切な情報の保護と管理
(9)会社資産の保護
(10)反社会的勢力の排除
(11)最後に</t>
    </r>
    <phoneticPr fontId="7"/>
  </si>
  <si>
    <r>
      <t xml:space="preserve">CSR 基本方針
</t>
    </r>
    <r>
      <rPr>
        <sz val="6"/>
        <color theme="1"/>
        <rFont val="BIZ UDPゴシック"/>
        <family val="3"/>
        <charset val="128"/>
      </rPr>
      <t xml:space="preserve">（１）組織統治
（２）人権
(3)労働慣行
</t>
    </r>
    <r>
      <rPr>
        <sz val="6"/>
        <color theme="6"/>
        <rFont val="BIZ UDPゴシック"/>
        <family val="3"/>
        <charset val="128"/>
      </rPr>
      <t>(4)環境</t>
    </r>
    <r>
      <rPr>
        <sz val="6"/>
        <color theme="1"/>
        <rFont val="BIZ UDPゴシック"/>
        <family val="3"/>
        <charset val="128"/>
      </rPr>
      <t xml:space="preserve">
(5)公正な事業慣行
(6)お客さまへの対応（消費者課題）
(7コミュニティへの参画及び発展</t>
    </r>
    <phoneticPr fontId="7"/>
  </si>
  <si>
    <r>
      <t xml:space="preserve">倫理規範
</t>
    </r>
    <r>
      <rPr>
        <sz val="6"/>
        <color theme="1"/>
        <rFont val="BIZ UDPゴシック"/>
        <family val="3"/>
        <charset val="128"/>
      </rPr>
      <t xml:space="preserve">（１）誠実かつ倫理的な業務活動（利益相反行為の取扱いを含む。）
（２）人権の尊重
</t>
    </r>
    <r>
      <rPr>
        <sz val="6"/>
        <color theme="6"/>
        <rFont val="BIZ UDPゴシック"/>
        <family val="3"/>
        <charset val="128"/>
      </rPr>
      <t xml:space="preserve">(3)環境との調和
</t>
    </r>
    <r>
      <rPr>
        <sz val="6"/>
        <color theme="1"/>
        <rFont val="BIZ UDPゴシック"/>
        <family val="3"/>
        <charset val="128"/>
      </rPr>
      <t>(4)社会との調和（外部への開示と伝達を含む。）
(5)法令の遵守および国際行動規範の尊重</t>
    </r>
    <phoneticPr fontId="7"/>
  </si>
  <si>
    <r>
      <t xml:space="preserve">倫理規範
</t>
    </r>
    <r>
      <rPr>
        <sz val="6"/>
        <color theme="1"/>
        <rFont val="BIZ UDPゴシック"/>
        <family val="3"/>
        <charset val="128"/>
      </rPr>
      <t xml:space="preserve">（１）誠実かつ倫理的な業務活動（利益相反行為の取扱いを含む。）
</t>
    </r>
    <r>
      <rPr>
        <sz val="6"/>
        <color theme="8"/>
        <rFont val="BIZ UDPゴシック"/>
        <family val="3"/>
        <charset val="128"/>
      </rPr>
      <t>（２）人権の尊重</t>
    </r>
    <r>
      <rPr>
        <sz val="6"/>
        <color theme="1"/>
        <rFont val="BIZ UDPゴシック"/>
        <family val="3"/>
        <charset val="128"/>
      </rPr>
      <t xml:space="preserve">
</t>
    </r>
    <r>
      <rPr>
        <sz val="6"/>
        <rFont val="BIZ UDPゴシック"/>
        <family val="3"/>
        <charset val="128"/>
      </rPr>
      <t>(3)環境との調和</t>
    </r>
    <r>
      <rPr>
        <sz val="6"/>
        <color theme="6"/>
        <rFont val="BIZ UDPゴシック"/>
        <family val="3"/>
        <charset val="128"/>
      </rPr>
      <t xml:space="preserve">
</t>
    </r>
    <r>
      <rPr>
        <sz val="6"/>
        <color theme="1"/>
        <rFont val="BIZ UDPゴシック"/>
        <family val="3"/>
        <charset val="128"/>
      </rPr>
      <t>(4)社会との調和（外部への開示と伝達を含む。）
(5)法令の遵守および国際行動規範の尊重</t>
    </r>
    <phoneticPr fontId="7"/>
  </si>
  <si>
    <r>
      <t xml:space="preserve">CSR 基本方針
</t>
    </r>
    <r>
      <rPr>
        <sz val="6"/>
        <color theme="1"/>
        <rFont val="BIZ UDPゴシック"/>
        <family val="3"/>
        <charset val="128"/>
      </rPr>
      <t xml:space="preserve">（１）組織統治
</t>
    </r>
    <r>
      <rPr>
        <sz val="6"/>
        <color theme="8"/>
        <rFont val="BIZ UDPゴシック"/>
        <family val="3"/>
        <charset val="128"/>
      </rPr>
      <t>（２）人権</t>
    </r>
    <r>
      <rPr>
        <sz val="6"/>
        <color theme="1"/>
        <rFont val="BIZ UDPゴシック"/>
        <family val="3"/>
        <charset val="128"/>
      </rPr>
      <t xml:space="preserve">
(3)労働慣行
</t>
    </r>
    <r>
      <rPr>
        <sz val="6"/>
        <rFont val="BIZ UDPゴシック"/>
        <family val="3"/>
        <charset val="128"/>
      </rPr>
      <t>(4)環境</t>
    </r>
    <r>
      <rPr>
        <sz val="6"/>
        <color theme="1"/>
        <rFont val="BIZ UDPゴシック"/>
        <family val="3"/>
        <charset val="128"/>
      </rPr>
      <t xml:space="preserve">
(5)公正な事業慣行
(6)お客さまへの対応（消費者課題）
(7コミュニティへの参画及び発展</t>
    </r>
    <phoneticPr fontId="7"/>
  </si>
  <si>
    <t xml:space="preserve"> -お客さま対応基本方針</t>
    <phoneticPr fontId="7"/>
  </si>
  <si>
    <t xml:space="preserve"> -カスタマーハラスメントに対する基本方針</t>
    <phoneticPr fontId="7"/>
  </si>
  <si>
    <t xml:space="preserve"> -教育活動</t>
    <phoneticPr fontId="7"/>
  </si>
  <si>
    <t xml:space="preserve"> -文化活動・スポーツ活動</t>
    <phoneticPr fontId="7"/>
  </si>
  <si>
    <t xml:space="preserve"> -世界各地での「ブレストケア」課題への支援</t>
    <phoneticPr fontId="7"/>
  </si>
  <si>
    <t>社会貢献活動</t>
    <rPh sb="0" eb="4">
      <t>シャカイコウケン</t>
    </rPh>
    <rPh sb="4" eb="6">
      <t>カツドウ</t>
    </rPh>
    <phoneticPr fontId="7"/>
  </si>
  <si>
    <t>https://www.wacoalholdings.jp/sustainability/contribution/worldwide/</t>
  </si>
  <si>
    <t>https://www.wacoalholdings.jp/sustainability/contribution/</t>
  </si>
  <si>
    <t>製造委託先工場リスト</t>
    <phoneticPr fontId="7"/>
  </si>
  <si>
    <t>https://www.wacoalholdings.jp/sustainability/csr/list/</t>
    <phoneticPr fontId="7"/>
  </si>
  <si>
    <t>人的資本の取り組み</t>
    <rPh sb="0" eb="4">
      <t>ジンテキシホン</t>
    </rPh>
    <rPh sb="5" eb="6">
      <t>ト</t>
    </rPh>
    <rPh sb="7" eb="8">
      <t>ク</t>
    </rPh>
    <phoneticPr fontId="7"/>
  </si>
  <si>
    <t xml:space="preserve"> -事業継続計画（BCP）</t>
    <phoneticPr fontId="7"/>
  </si>
  <si>
    <r>
      <t xml:space="preserve"> -倫理規範
</t>
    </r>
    <r>
      <rPr>
        <sz val="6"/>
        <rFont val="BIZ UDPゴシック"/>
        <family val="3"/>
        <charset val="128"/>
      </rPr>
      <t>（１）誠実かつ倫理的な業務活動（利益相反行為の取扱いを含む。）
（２）人権の尊重
（３）環境との調和
（４）社会との調和（外部への開示と伝達を含む。）
（５）法令の遵守および国際行動規範の尊重</t>
    </r>
    <phoneticPr fontId="7"/>
  </si>
  <si>
    <r>
      <t xml:space="preserve"> -企業倫理・行動指針
</t>
    </r>
    <r>
      <rPr>
        <sz val="6"/>
        <rFont val="BIZ UDPゴシック"/>
        <family val="3"/>
        <charset val="128"/>
      </rPr>
      <t>（１）お客さまとの相互信頼
（２）人権の尊重
(3)環境負荷の低減
(4)法令遵守
(5)公正な取引関係
(6)安全、清潔、快適な職場環境
(7)適正な情報開示
(8)適切な情報の保護と管理
(9)会社資産の保護
(10)反社会的勢力の排除
(11)最後に</t>
    </r>
    <phoneticPr fontId="7"/>
  </si>
  <si>
    <t xml:space="preserve"> -情報セキュリティ基本方針</t>
    <phoneticPr fontId="7"/>
  </si>
  <si>
    <t xml:space="preserve"> -個人情報保護方針</t>
    <phoneticPr fontId="7"/>
  </si>
  <si>
    <t xml:space="preserve"> -税務行動指針</t>
    <phoneticPr fontId="7"/>
  </si>
  <si>
    <t xml:space="preserve"> -公正な取引・競争</t>
    <phoneticPr fontId="7"/>
  </si>
  <si>
    <t xml:space="preserve"> -買収防衛策</t>
    <phoneticPr fontId="7"/>
  </si>
  <si>
    <t>品質保証活動の基本方針</t>
    <phoneticPr fontId="7"/>
  </si>
  <si>
    <t>https://www.wacoalholdings.jp/sustainability/safety/policy/</t>
    <phoneticPr fontId="7"/>
  </si>
  <si>
    <t xml:space="preserve"> -品質保証基本規程</t>
    <phoneticPr fontId="7"/>
  </si>
  <si>
    <t>https://www.wacoalholdings.jp/sustainability/files/E16_200303-1-1.pdf</t>
    <phoneticPr fontId="7"/>
  </si>
  <si>
    <t xml:space="preserve"> -ワコールグループ CSR 調達ガイドライン</t>
    <phoneticPr fontId="7"/>
  </si>
  <si>
    <t>取締役会、役員指名諮問委員会、役員報酬諮問委員会、及びグループ戦略委員会の活動状況</t>
    <phoneticPr fontId="7"/>
  </si>
  <si>
    <t>＊　回収重量を基に、1枚100gで換算した数値</t>
    <phoneticPr fontId="7"/>
  </si>
  <si>
    <r>
      <t>ADR（米国預託証券）発行</t>
    </r>
    <r>
      <rPr>
        <vertAlign val="superscript"/>
        <sz val="10"/>
        <color theme="1"/>
        <rFont val="BIZ UDPゴシック"/>
        <family val="3"/>
        <charset val="128"/>
      </rPr>
      <t>*</t>
    </r>
    <phoneticPr fontId="7"/>
  </si>
  <si>
    <t>E-7　製品廃棄率の推移</t>
    <rPh sb="4" eb="6">
      <t>セイヒン</t>
    </rPh>
    <rPh sb="6" eb="8">
      <t>ハイキ</t>
    </rPh>
    <rPh sb="8" eb="9">
      <t>リツ</t>
    </rPh>
    <phoneticPr fontId="7"/>
  </si>
  <si>
    <t>事業開発コース（総合職）採用者数のうち、３～５割を経験者採用にする</t>
    <phoneticPr fontId="7"/>
  </si>
  <si>
    <t>2026年3月期 法定雇用率2.5％</t>
    <phoneticPr fontId="7"/>
  </si>
  <si>
    <r>
      <t>人財育成プログラム</t>
    </r>
    <r>
      <rPr>
        <vertAlign val="superscript"/>
        <sz val="10"/>
        <color theme="1"/>
        <rFont val="BIZ UDPゴシック"/>
        <family val="3"/>
        <charset val="128"/>
      </rPr>
      <t>＊1</t>
    </r>
    <phoneticPr fontId="7"/>
  </si>
  <si>
    <r>
      <t>１日～半年</t>
    </r>
    <r>
      <rPr>
        <vertAlign val="superscript"/>
        <sz val="10"/>
        <color theme="1"/>
        <rFont val="BIZ UDPゴシック"/>
        <family val="3"/>
        <charset val="128"/>
      </rPr>
      <t>*2</t>
    </r>
    <phoneticPr fontId="7"/>
  </si>
  <si>
    <t>㈱ワコール</t>
    <phoneticPr fontId="7"/>
  </si>
  <si>
    <r>
      <t>モノづくり関連部門の品質活動実施率100％の維持及び品質啓蒙活動の継続実施</t>
    </r>
    <r>
      <rPr>
        <b/>
        <sz val="10"/>
        <rFont val="BIZ UDPゴシック"/>
        <family val="3"/>
        <charset val="128"/>
      </rPr>
      <t>（対応するマテリアリティ3)</t>
    </r>
    <phoneticPr fontId="7"/>
  </si>
  <si>
    <r>
      <t xml:space="preserve">e-ラーニング受講率：100％
</t>
    </r>
    <r>
      <rPr>
        <b/>
        <sz val="10"/>
        <rFont val="BIZ UDPゴシック"/>
        <family val="3"/>
        <charset val="128"/>
      </rPr>
      <t>（対応するマテリアリティ10)</t>
    </r>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</si>
</sst>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
    <numFmt numFmtId="177" formatCode="0.0"/>
    <numFmt numFmtId="178" formatCode="#,##0.0;[Red]\-#,##0.0"/>
    <numFmt numFmtId="179" formatCode="0.0%"/>
    <numFmt numFmtId="180" formatCode="0.00_ "/>
    <numFmt numFmtId="181" formatCode="0_ "/>
    <numFmt numFmtId="182" formatCode="[$-F800]dddd\,\ mmmm\ dd\,\ yyyy"/>
    <numFmt numFmtId="183" formatCode="0_);[Red]\(0\)"/>
  </numFmts>
  <fonts count="65" x14ac:knownFonts="1">
    <font>
      <sz val="10"/>
      <color theme="1"/>
      <name val="Meiryo UI"/>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Meiryo UI"/>
      <family val="2"/>
      <charset val="128"/>
    </font>
    <font>
      <sz val="10"/>
      <color theme="1"/>
      <name val="Meiryo UI"/>
      <family val="2"/>
      <charset val="128"/>
    </font>
    <font>
      <u/>
      <sz val="10"/>
      <color theme="10"/>
      <name val="Meiryo UI"/>
      <family val="2"/>
      <charset val="128"/>
    </font>
    <font>
      <sz val="6"/>
      <name val="ＭＳ Ｐゴシック"/>
      <family val="2"/>
      <charset val="128"/>
      <scheme val="minor"/>
    </font>
    <font>
      <sz val="10"/>
      <color theme="1"/>
      <name val="游ゴシック"/>
      <family val="3"/>
      <charset val="128"/>
    </font>
    <font>
      <sz val="10"/>
      <color rgb="FF000000"/>
      <name val="游ゴシック"/>
      <family val="3"/>
      <charset val="128"/>
    </font>
    <font>
      <sz val="11"/>
      <color theme="1"/>
      <name val="ＭＳ Ｐゴシック"/>
      <family val="2"/>
      <scheme val="minor"/>
    </font>
    <font>
      <b/>
      <sz val="16"/>
      <name val="BIZ UDPゴシック"/>
      <family val="3"/>
      <charset val="128"/>
    </font>
    <font>
      <b/>
      <sz val="16"/>
      <color theme="5"/>
      <name val="BIZ UDPゴシック"/>
      <family val="3"/>
      <charset val="128"/>
    </font>
    <font>
      <b/>
      <sz val="16"/>
      <color theme="9"/>
      <name val="BIZ UDPゴシック"/>
      <family val="3"/>
      <charset val="128"/>
    </font>
    <font>
      <u/>
      <sz val="10"/>
      <color theme="10"/>
      <name val="BIZ UDPゴシック"/>
      <family val="3"/>
      <charset val="128"/>
    </font>
    <font>
      <sz val="16"/>
      <color theme="1"/>
      <name val="BIZ UDPゴシック"/>
      <family val="3"/>
      <charset val="128"/>
    </font>
    <font>
      <sz val="10"/>
      <color theme="1"/>
      <name val="BIZ UDPゴシック"/>
      <family val="3"/>
      <charset val="128"/>
    </font>
    <font>
      <b/>
      <sz val="10"/>
      <name val="BIZ UDPゴシック"/>
      <family val="3"/>
      <charset val="128"/>
    </font>
    <font>
      <sz val="10"/>
      <name val="BIZ UDPゴシック"/>
      <family val="3"/>
      <charset val="128"/>
    </font>
    <font>
      <sz val="9"/>
      <name val="BIZ UDPゴシック"/>
      <family val="3"/>
      <charset val="128"/>
    </font>
    <font>
      <sz val="9"/>
      <color theme="1"/>
      <name val="BIZ UDPゴシック"/>
      <family val="3"/>
      <charset val="128"/>
    </font>
    <font>
      <sz val="10"/>
      <color rgb="FF000000"/>
      <name val="BIZ UDPゴシック"/>
      <family val="3"/>
      <charset val="128"/>
    </font>
    <font>
      <b/>
      <sz val="14"/>
      <name val="BIZ UDPゴシック"/>
      <family val="3"/>
      <charset val="128"/>
    </font>
    <font>
      <b/>
      <sz val="14"/>
      <color theme="1"/>
      <name val="BIZ UDPゴシック"/>
      <family val="3"/>
      <charset val="128"/>
    </font>
    <font>
      <b/>
      <sz val="16"/>
      <color theme="1"/>
      <name val="BIZ UDPゴシック"/>
      <family val="3"/>
      <charset val="128"/>
    </font>
    <font>
      <b/>
      <sz val="10"/>
      <color rgb="FF000000"/>
      <name val="BIZ UDPゴシック"/>
      <family val="3"/>
      <charset val="128"/>
    </font>
    <font>
      <b/>
      <sz val="10"/>
      <color theme="1"/>
      <name val="BIZ UDPゴシック"/>
      <family val="3"/>
      <charset val="128"/>
    </font>
    <font>
      <sz val="16"/>
      <color theme="5"/>
      <name val="BIZ UDPゴシック"/>
      <family val="3"/>
      <charset val="128"/>
    </font>
    <font>
      <b/>
      <sz val="16"/>
      <color theme="9" tint="-0.499984740745262"/>
      <name val="BIZ UDPゴシック"/>
      <family val="3"/>
      <charset val="128"/>
    </font>
    <font>
      <b/>
      <sz val="10"/>
      <color theme="0"/>
      <name val="BIZ UDPゴシック"/>
      <family val="3"/>
      <charset val="128"/>
    </font>
    <font>
      <b/>
      <sz val="16"/>
      <color theme="4"/>
      <name val="BIZ UDPゴシック"/>
      <family val="3"/>
      <charset val="128"/>
    </font>
    <font>
      <sz val="9"/>
      <color rgb="FF0070C0"/>
      <name val="BIZ UDPゴシック"/>
      <family val="3"/>
      <charset val="128"/>
    </font>
    <font>
      <sz val="10"/>
      <color rgb="FF333333"/>
      <name val="BIZ UDPゴシック"/>
      <family val="3"/>
      <charset val="128"/>
    </font>
    <font>
      <sz val="11"/>
      <color theme="1"/>
      <name val="BIZ UDPゴシック"/>
      <family val="3"/>
      <charset val="128"/>
    </font>
    <font>
      <sz val="10"/>
      <color rgb="FFFF0000"/>
      <name val="BIZ UDPゴシック"/>
      <family val="3"/>
      <charset val="128"/>
    </font>
    <font>
      <b/>
      <sz val="10"/>
      <color rgb="FFFF0000"/>
      <name val="BIZ UDPゴシック"/>
      <family val="3"/>
      <charset val="128"/>
    </font>
    <font>
      <vertAlign val="superscript"/>
      <sz val="10"/>
      <name val="BIZ UDPゴシック"/>
      <family val="3"/>
      <charset val="128"/>
    </font>
    <font>
      <b/>
      <sz val="16"/>
      <color rgb="FF00B050"/>
      <name val="BIZ UDPゴシック"/>
      <family val="3"/>
      <charset val="128"/>
    </font>
    <font>
      <b/>
      <sz val="16"/>
      <color theme="4" tint="-0.499984740745262"/>
      <name val="BIZ UDPゴシック"/>
      <family val="3"/>
      <charset val="128"/>
    </font>
    <font>
      <sz val="10"/>
      <color rgb="FF231916"/>
      <name val="BIZ UDPゴシック"/>
      <family val="3"/>
      <charset val="128"/>
    </font>
    <font>
      <vertAlign val="superscript"/>
      <sz val="10"/>
      <color theme="1"/>
      <name val="BIZ UDPゴシック"/>
      <family val="3"/>
      <charset val="128"/>
    </font>
    <font>
      <b/>
      <sz val="16"/>
      <color rgb="FF990033"/>
      <name val="BIZ UDPゴシック"/>
      <family val="3"/>
      <charset val="128"/>
    </font>
    <font>
      <sz val="10"/>
      <color theme="0"/>
      <name val="BIZ UDPゴシック"/>
      <family val="3"/>
      <charset val="128"/>
    </font>
    <font>
      <b/>
      <sz val="16"/>
      <color rgb="FF000000"/>
      <name val="BIZ UDPゴシック"/>
      <family val="3"/>
      <charset val="128"/>
    </font>
    <font>
      <sz val="16"/>
      <color rgb="FF000000"/>
      <name val="BIZ UDPゴシック"/>
      <family val="3"/>
      <charset val="128"/>
    </font>
    <font>
      <b/>
      <sz val="11"/>
      <name val="BIZ UDPゴシック"/>
      <family val="3"/>
      <charset val="128"/>
    </font>
    <font>
      <vertAlign val="superscript"/>
      <sz val="8"/>
      <color rgb="FF000000"/>
      <name val="BIZ UDPゴシック"/>
      <family val="3"/>
      <charset val="128"/>
    </font>
    <font>
      <b/>
      <sz val="9"/>
      <color theme="1"/>
      <name val="BIZ UDPゴシック"/>
      <family val="3"/>
      <charset val="128"/>
    </font>
    <font>
      <u/>
      <sz val="10"/>
      <color rgb="FF0000FF"/>
      <name val="BIZ UDPゴシック"/>
      <family val="3"/>
      <charset val="128"/>
    </font>
    <font>
      <u/>
      <sz val="10"/>
      <color rgb="FF0000FF"/>
      <name val="Meiryo UI"/>
      <family val="2"/>
      <charset val="128"/>
    </font>
    <font>
      <sz val="10"/>
      <color rgb="FF0000FF"/>
      <name val="BIZ UDPゴシック"/>
      <family val="3"/>
      <charset val="128"/>
    </font>
    <font>
      <sz val="9"/>
      <color rgb="FF0000FF"/>
      <name val="BIZ UDPゴシック"/>
      <family val="3"/>
      <charset val="128"/>
    </font>
    <font>
      <b/>
      <sz val="16"/>
      <color rgb="FF0000FF"/>
      <name val="BIZ UDPゴシック"/>
      <family val="3"/>
      <charset val="128"/>
    </font>
    <font>
      <sz val="11"/>
      <color rgb="FF0000FF"/>
      <name val="BIZ UDPゴシック"/>
      <family val="3"/>
      <charset val="128"/>
    </font>
    <font>
      <u/>
      <sz val="10"/>
      <color rgb="FF0000FF"/>
      <name val="Meiryo UI"/>
      <family val="3"/>
      <charset val="128"/>
    </font>
    <font>
      <sz val="11"/>
      <color rgb="FF000000"/>
      <name val="ＭＳ Ｐゴシック"/>
      <family val="3"/>
      <charset val="128"/>
    </font>
    <font>
      <sz val="9"/>
      <color rgb="FFFF0000"/>
      <name val="BIZ UDPゴシック"/>
      <family val="3"/>
      <charset val="128"/>
    </font>
    <font>
      <b/>
      <vertAlign val="superscript"/>
      <sz val="10"/>
      <name val="BIZ UDPゴシック"/>
      <family val="3"/>
      <charset val="128"/>
    </font>
    <font>
      <sz val="6"/>
      <name val="BIZ UDPゴシック"/>
      <family val="3"/>
      <charset val="128"/>
    </font>
    <font>
      <sz val="6"/>
      <color theme="6"/>
      <name val="BIZ UDPゴシック"/>
      <family val="3"/>
      <charset val="128"/>
    </font>
    <font>
      <sz val="6"/>
      <color theme="8"/>
      <name val="BIZ UDPゴシック"/>
      <family val="3"/>
      <charset val="128"/>
    </font>
    <font>
      <sz val="6"/>
      <color theme="1"/>
      <name val="BIZ UDPゴシック"/>
      <family val="3"/>
      <charset val="128"/>
    </font>
  </fonts>
  <fills count="12">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F4E4EE"/>
        <bgColor indexed="64"/>
      </patternFill>
    </fill>
    <fill>
      <patternFill patternType="solid">
        <fgColor rgb="FFDCD4B6"/>
        <bgColor indexed="64"/>
      </patternFill>
    </fill>
    <fill>
      <patternFill patternType="solid">
        <fgColor rgb="FFDEEEE1"/>
        <bgColor indexed="64"/>
      </patternFill>
    </fill>
    <fill>
      <patternFill patternType="solid">
        <fgColor rgb="FFDED8E8"/>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theme="3" tint="0.89999084444715716"/>
        <bgColor rgb="FF000000"/>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style="thin">
        <color indexed="64"/>
      </left>
      <right style="double">
        <color rgb="FF000000"/>
      </right>
      <top style="thin">
        <color indexed="64"/>
      </top>
      <bottom style="thin">
        <color indexed="64"/>
      </bottom>
      <diagonal/>
    </border>
    <border>
      <left style="thin">
        <color indexed="64"/>
      </left>
      <right style="double">
        <color rgb="FF000000"/>
      </right>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rgb="FF000000"/>
      </right>
      <top style="thin">
        <color indexed="64"/>
      </top>
      <bottom style="double">
        <color indexed="64"/>
      </bottom>
      <diagonal/>
    </border>
    <border>
      <left style="thin">
        <color theme="0"/>
      </left>
      <right style="thin">
        <color theme="0"/>
      </right>
      <top style="thin">
        <color theme="0"/>
      </top>
      <bottom style="thin">
        <color theme="0"/>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rgb="FF000000"/>
      </left>
      <right style="thin">
        <color rgb="FF000000"/>
      </right>
      <top style="thin">
        <color rgb="FF000000"/>
      </top>
      <bottom style="double">
        <color indexed="64"/>
      </bottom>
      <diagonal/>
    </border>
    <border>
      <left/>
      <right style="thin">
        <color indexed="64"/>
      </right>
      <top/>
      <bottom/>
      <diagonal/>
    </border>
    <border>
      <left style="thin">
        <color rgb="FF000000"/>
      </left>
      <right style="thin">
        <color rgb="FF000000"/>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rgb="FF000000"/>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thin">
        <color indexed="64"/>
      </bottom>
      <diagonal/>
    </border>
    <border>
      <left/>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14">
    <xf numFmtId="0" fontId="0" fillId="0" borderId="0">
      <alignment vertical="center"/>
    </xf>
    <xf numFmtId="0" fontId="6" fillId="0" borderId="0">
      <alignment vertical="center"/>
    </xf>
    <xf numFmtId="0" fontId="9" fillId="0" borderId="0" applyNumberFormat="0" applyFill="0" applyBorder="0" applyAlignment="0" applyProtection="0">
      <alignment vertical="center"/>
    </xf>
    <xf numFmtId="0" fontId="5" fillId="0" borderId="0">
      <alignment vertical="center"/>
    </xf>
    <xf numFmtId="38" fontId="8" fillId="0" borderId="0" applyFont="0" applyFill="0" applyBorder="0" applyAlignment="0" applyProtection="0">
      <alignment vertical="center"/>
    </xf>
    <xf numFmtId="0" fontId="4" fillId="0" borderId="0">
      <alignment vertical="center"/>
    </xf>
    <xf numFmtId="0" fontId="3" fillId="0" borderId="0">
      <alignment vertical="center"/>
    </xf>
    <xf numFmtId="9" fontId="8" fillId="0" borderId="0" applyFont="0" applyFill="0" applyBorder="0" applyAlignment="0" applyProtection="0">
      <alignment vertical="center"/>
    </xf>
    <xf numFmtId="0" fontId="2" fillId="0" borderId="0">
      <alignment vertical="center"/>
    </xf>
    <xf numFmtId="0" fontId="2"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1" fillId="0" borderId="0">
      <alignment vertical="center"/>
    </xf>
    <xf numFmtId="0" fontId="13" fillId="0" borderId="0"/>
  </cellStyleXfs>
  <cellXfs count="577">
    <xf numFmtId="0" fontId="0" fillId="0" borderId="0" xfId="0">
      <alignment vertical="center"/>
    </xf>
    <xf numFmtId="0" fontId="0" fillId="0" borderId="1" xfId="0" applyBorder="1">
      <alignment vertical="center"/>
    </xf>
    <xf numFmtId="3" fontId="0" fillId="0" borderId="1" xfId="0" applyNumberFormat="1" applyBorder="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7" fillId="0" borderId="0" xfId="2" applyFont="1" applyFill="1" applyAlignment="1">
      <alignment horizontal="center" vertical="center" wrapText="1"/>
    </xf>
    <xf numFmtId="0" fontId="18" fillId="0" borderId="0" xfId="0" applyFont="1">
      <alignment vertical="center"/>
    </xf>
    <xf numFmtId="0" fontId="19" fillId="0" borderId="0" xfId="0" applyFont="1">
      <alignment vertical="center"/>
    </xf>
    <xf numFmtId="0" fontId="20" fillId="0" borderId="0" xfId="0" applyFont="1" applyAlignment="1">
      <alignment horizontal="left" vertical="center"/>
    </xf>
    <xf numFmtId="0" fontId="21" fillId="0" borderId="0" xfId="0" applyFont="1">
      <alignment vertical="center"/>
    </xf>
    <xf numFmtId="0" fontId="22" fillId="0" borderId="1" xfId="0" applyFont="1" applyBorder="1" applyAlignment="1">
      <alignment vertical="center" wrapText="1"/>
    </xf>
    <xf numFmtId="178" fontId="21" fillId="0" borderId="1" xfId="11" applyNumberFormat="1" applyFont="1" applyBorder="1" applyAlignment="1">
      <alignment horizontal="right" vertical="center"/>
    </xf>
    <xf numFmtId="38" fontId="21" fillId="0" borderId="1" xfId="11" applyFont="1" applyBorder="1" applyAlignment="1">
      <alignment horizontal="right" vertical="center"/>
    </xf>
    <xf numFmtId="0" fontId="19" fillId="0" borderId="1" xfId="0" applyFont="1" applyBorder="1">
      <alignment vertical="center"/>
    </xf>
    <xf numFmtId="0" fontId="19" fillId="0" borderId="0" xfId="0" applyFont="1" applyAlignment="1">
      <alignment vertical="center" wrapText="1"/>
    </xf>
    <xf numFmtId="0" fontId="25" fillId="0" borderId="0" xfId="0" applyFont="1">
      <alignment vertical="center"/>
    </xf>
    <xf numFmtId="0" fontId="27" fillId="0" borderId="0" xfId="0" applyFont="1">
      <alignment vertical="center"/>
    </xf>
    <xf numFmtId="182" fontId="20" fillId="0" borderId="0" xfId="0" applyNumberFormat="1" applyFont="1" applyAlignment="1">
      <alignment horizontal="left" vertical="center"/>
    </xf>
    <xf numFmtId="0" fontId="29" fillId="0" borderId="0" xfId="0" applyFont="1">
      <alignment vertical="center"/>
    </xf>
    <xf numFmtId="0" fontId="20" fillId="0" borderId="0" xfId="0" applyFont="1">
      <alignment vertical="center"/>
    </xf>
    <xf numFmtId="0" fontId="22" fillId="0" borderId="1" xfId="0" applyFont="1" applyBorder="1" applyAlignment="1">
      <alignment horizontal="center" vertical="center"/>
    </xf>
    <xf numFmtId="40" fontId="21" fillId="0" borderId="1" xfId="11" applyNumberFormat="1" applyFont="1" applyBorder="1" applyAlignment="1">
      <alignment horizontal="right" vertical="center"/>
    </xf>
    <xf numFmtId="0" fontId="22" fillId="0" borderId="0" xfId="0" applyFont="1" applyAlignment="1">
      <alignment vertical="center" wrapText="1"/>
    </xf>
    <xf numFmtId="178" fontId="21" fillId="0" borderId="0" xfId="11" applyNumberFormat="1" applyFont="1" applyBorder="1" applyAlignment="1">
      <alignment horizontal="right" vertical="center"/>
    </xf>
    <xf numFmtId="0" fontId="21" fillId="0" borderId="0" xfId="0" applyFont="1" applyAlignment="1">
      <alignment horizontal="left" vertical="center"/>
    </xf>
    <xf numFmtId="0" fontId="19" fillId="0" borderId="1" xfId="0" applyFont="1" applyBorder="1" applyAlignment="1">
      <alignment horizontal="left" vertical="center"/>
    </xf>
    <xf numFmtId="0" fontId="19" fillId="0" borderId="1" xfId="0" applyFont="1" applyBorder="1" applyAlignment="1">
      <alignment vertical="center" wrapText="1"/>
    </xf>
    <xf numFmtId="0" fontId="30" fillId="0" borderId="0" xfId="0" applyFont="1" applyAlignment="1">
      <alignment vertical="center" wrapText="1"/>
    </xf>
    <xf numFmtId="0" fontId="21" fillId="0" borderId="0" xfId="0" applyFont="1" applyAlignment="1">
      <alignment vertical="center" wrapText="1"/>
    </xf>
    <xf numFmtId="0" fontId="29" fillId="0" borderId="0" xfId="0" applyFont="1" applyAlignment="1">
      <alignment vertical="center" wrapText="1"/>
    </xf>
    <xf numFmtId="0" fontId="31" fillId="0" borderId="0" xfId="0" applyFont="1">
      <alignment vertical="center"/>
    </xf>
    <xf numFmtId="0" fontId="33" fillId="0" borderId="0" xfId="0" applyFont="1">
      <alignment vertical="center"/>
    </xf>
    <xf numFmtId="0" fontId="18" fillId="0" borderId="0" xfId="0" applyFont="1" applyAlignment="1">
      <alignment vertical="center" wrapText="1"/>
    </xf>
    <xf numFmtId="0" fontId="20" fillId="0" borderId="0" xfId="8" applyFont="1">
      <alignment vertical="center"/>
    </xf>
    <xf numFmtId="0" fontId="19" fillId="0" borderId="1" xfId="0" applyFont="1" applyBorder="1" applyAlignment="1">
      <alignment horizontal="center" vertical="center"/>
    </xf>
    <xf numFmtId="0" fontId="34" fillId="0" borderId="0" xfId="0" applyFont="1" applyAlignment="1">
      <alignment vertical="center" wrapText="1"/>
    </xf>
    <xf numFmtId="0" fontId="19" fillId="0" borderId="1" xfId="0" applyFont="1" applyBorder="1" applyAlignment="1">
      <alignment horizontal="left" vertical="center" wrapText="1"/>
    </xf>
    <xf numFmtId="0" fontId="19" fillId="0" borderId="0" xfId="0" applyFont="1" applyAlignment="1">
      <alignment horizontal="left" vertical="center" wrapText="1"/>
    </xf>
    <xf numFmtId="0" fontId="34" fillId="0" borderId="0" xfId="2" applyFont="1" applyFill="1" applyBorder="1" applyAlignment="1">
      <alignment vertical="center" wrapText="1"/>
    </xf>
    <xf numFmtId="0" fontId="19" fillId="0" borderId="0" xfId="0" applyFont="1" applyAlignment="1">
      <alignment horizontal="left" vertical="center"/>
    </xf>
    <xf numFmtId="0" fontId="36" fillId="0" borderId="0" xfId="8" applyFont="1">
      <alignment vertical="center"/>
    </xf>
    <xf numFmtId="0" fontId="19" fillId="0" borderId="0" xfId="0" applyFont="1" applyAlignment="1">
      <alignment horizontal="right" vertical="center" wrapText="1"/>
    </xf>
    <xf numFmtId="3" fontId="21" fillId="2" borderId="16" xfId="0" applyNumberFormat="1" applyFont="1" applyFill="1" applyBorder="1">
      <alignment vertical="center"/>
    </xf>
    <xf numFmtId="3" fontId="21" fillId="2" borderId="1" xfId="0" applyNumberFormat="1" applyFont="1" applyFill="1" applyBorder="1">
      <alignment vertical="center"/>
    </xf>
    <xf numFmtId="0" fontId="19" fillId="0" borderId="21" xfId="0" applyFont="1" applyBorder="1" applyAlignment="1">
      <alignment vertical="center" wrapText="1"/>
    </xf>
    <xf numFmtId="3" fontId="21" fillId="2" borderId="22" xfId="0" applyNumberFormat="1" applyFont="1" applyFill="1" applyBorder="1">
      <alignment vertical="center"/>
    </xf>
    <xf numFmtId="3" fontId="21" fillId="2" borderId="21" xfId="0" applyNumberFormat="1" applyFont="1" applyFill="1" applyBorder="1">
      <alignment vertical="center"/>
    </xf>
    <xf numFmtId="0" fontId="19" fillId="0" borderId="3" xfId="0" applyFont="1" applyBorder="1" applyAlignment="1">
      <alignment horizontal="right" vertical="center" wrapText="1"/>
    </xf>
    <xf numFmtId="3" fontId="21" fillId="2" borderId="17" xfId="0" applyNumberFormat="1" applyFont="1" applyFill="1" applyBorder="1">
      <alignment vertical="center"/>
    </xf>
    <xf numFmtId="3" fontId="21" fillId="2" borderId="3" xfId="0" applyNumberFormat="1" applyFont="1" applyFill="1" applyBorder="1">
      <alignment vertical="center"/>
    </xf>
    <xf numFmtId="0" fontId="19" fillId="0" borderId="1" xfId="0" applyFont="1" applyBorder="1" applyAlignment="1">
      <alignment horizontal="right" vertical="center" wrapText="1"/>
    </xf>
    <xf numFmtId="0" fontId="21" fillId="0" borderId="16" xfId="0" applyFont="1" applyBorder="1" applyAlignment="1">
      <alignment horizontal="right" wrapText="1"/>
    </xf>
    <xf numFmtId="0" fontId="21" fillId="0" borderId="0" xfId="0" applyFont="1" applyAlignment="1">
      <alignment horizontal="right" wrapText="1"/>
    </xf>
    <xf numFmtId="179" fontId="21" fillId="0" borderId="0" xfId="0" applyNumberFormat="1" applyFont="1" applyAlignment="1">
      <alignment horizontal="right" wrapText="1"/>
    </xf>
    <xf numFmtId="9" fontId="21" fillId="0" borderId="0" xfId="0" applyNumberFormat="1" applyFont="1" applyAlignment="1">
      <alignment horizontal="center" vertical="center" wrapText="1"/>
    </xf>
    <xf numFmtId="38" fontId="21" fillId="0" borderId="1" xfId="11" applyFont="1" applyFill="1" applyBorder="1">
      <alignment vertical="center"/>
    </xf>
    <xf numFmtId="3" fontId="21" fillId="0" borderId="1" xfId="0" applyNumberFormat="1" applyFont="1" applyBorder="1">
      <alignment vertical="center"/>
    </xf>
    <xf numFmtId="3" fontId="21" fillId="0" borderId="1" xfId="0" applyNumberFormat="1" applyFont="1" applyBorder="1" applyAlignment="1">
      <alignment horizontal="right" vertical="center"/>
    </xf>
    <xf numFmtId="3" fontId="21" fillId="2" borderId="22" xfId="0" applyNumberFormat="1" applyFont="1" applyFill="1" applyBorder="1" applyAlignment="1">
      <alignment horizontal="right" vertical="center"/>
    </xf>
    <xf numFmtId="3" fontId="21" fillId="0" borderId="21" xfId="0" applyNumberFormat="1" applyFont="1" applyBorder="1">
      <alignment vertical="center"/>
    </xf>
    <xf numFmtId="3" fontId="21" fillId="2" borderId="0" xfId="0" applyNumberFormat="1" applyFont="1" applyFill="1" applyAlignment="1">
      <alignment horizontal="right" vertical="center"/>
    </xf>
    <xf numFmtId="3" fontId="21" fillId="2" borderId="0" xfId="0" applyNumberFormat="1" applyFont="1" applyFill="1">
      <alignment vertical="center"/>
    </xf>
    <xf numFmtId="3" fontId="21" fillId="2" borderId="6" xfId="0" applyNumberFormat="1" applyFont="1" applyFill="1" applyBorder="1" applyAlignment="1">
      <alignment horizontal="right" vertical="center"/>
    </xf>
    <xf numFmtId="3" fontId="21" fillId="0" borderId="25" xfId="0" applyNumberFormat="1" applyFont="1" applyBorder="1" applyAlignment="1">
      <alignment horizontal="right" vertical="center"/>
    </xf>
    <xf numFmtId="3" fontId="21" fillId="2" borderId="17" xfId="0" applyNumberFormat="1" applyFont="1" applyFill="1" applyBorder="1" applyAlignment="1">
      <alignment horizontal="right" vertical="center"/>
    </xf>
    <xf numFmtId="0" fontId="35" fillId="0" borderId="0" xfId="0" applyFont="1" applyAlignment="1">
      <alignment vertical="center" wrapText="1"/>
    </xf>
    <xf numFmtId="3" fontId="37" fillId="0" borderId="0" xfId="0" applyNumberFormat="1" applyFont="1" applyAlignment="1">
      <alignment horizontal="right" vertical="center"/>
    </xf>
    <xf numFmtId="3" fontId="37" fillId="0" borderId="0" xfId="0" applyNumberFormat="1" applyFont="1">
      <alignment vertical="center"/>
    </xf>
    <xf numFmtId="0" fontId="21" fillId="0" borderId="0" xfId="0" applyFont="1" applyAlignment="1">
      <alignment horizontal="left" vertical="top" wrapText="1"/>
    </xf>
    <xf numFmtId="0" fontId="21" fillId="0" borderId="0" xfId="0" applyFont="1" applyAlignment="1">
      <alignment horizontal="right" vertical="center" wrapText="1"/>
    </xf>
    <xf numFmtId="0" fontId="24" fillId="0" borderId="1" xfId="0" applyFont="1" applyBorder="1" applyAlignment="1">
      <alignment vertical="center" wrapText="1"/>
    </xf>
    <xf numFmtId="3" fontId="21" fillId="2" borderId="16" xfId="0" applyNumberFormat="1" applyFont="1" applyFill="1" applyBorder="1" applyAlignment="1">
      <alignment vertical="center" wrapText="1"/>
    </xf>
    <xf numFmtId="38" fontId="21" fillId="0" borderId="1" xfId="0" applyNumberFormat="1" applyFont="1" applyBorder="1" applyAlignment="1">
      <alignment horizontal="right" vertical="center" wrapText="1"/>
    </xf>
    <xf numFmtId="38" fontId="21" fillId="0" borderId="1" xfId="0" applyNumberFormat="1" applyFont="1" applyBorder="1" applyAlignment="1">
      <alignment vertical="center" wrapText="1"/>
    </xf>
    <xf numFmtId="3" fontId="21" fillId="2" borderId="16" xfId="0" applyNumberFormat="1" applyFont="1" applyFill="1" applyBorder="1" applyAlignment="1">
      <alignment horizontal="right" vertical="center"/>
    </xf>
    <xf numFmtId="3" fontId="21" fillId="2" borderId="1" xfId="0" applyNumberFormat="1" applyFont="1" applyFill="1" applyBorder="1" applyAlignment="1">
      <alignment horizontal="right" vertical="center"/>
    </xf>
    <xf numFmtId="0" fontId="21" fillId="0" borderId="1" xfId="0" applyFont="1" applyBorder="1" applyAlignment="1">
      <alignment vertical="center" wrapText="1"/>
    </xf>
    <xf numFmtId="3" fontId="21" fillId="2" borderId="21" xfId="0" applyNumberFormat="1" applyFont="1" applyFill="1" applyBorder="1" applyAlignment="1">
      <alignment horizontal="right" vertical="center"/>
    </xf>
    <xf numFmtId="3" fontId="21" fillId="0" borderId="21" xfId="0" applyNumberFormat="1" applyFont="1" applyBorder="1" applyAlignment="1">
      <alignment horizontal="right" vertical="center"/>
    </xf>
    <xf numFmtId="3" fontId="21" fillId="0" borderId="0" xfId="0" applyNumberFormat="1" applyFont="1" applyAlignment="1">
      <alignment horizontal="right" vertical="center"/>
    </xf>
    <xf numFmtId="0" fontId="36" fillId="0" borderId="0" xfId="0" applyFont="1">
      <alignment vertical="center"/>
    </xf>
    <xf numFmtId="0" fontId="21" fillId="0" borderId="1" xfId="0" applyFont="1" applyBorder="1">
      <alignment vertical="center"/>
    </xf>
    <xf numFmtId="3" fontId="21" fillId="0" borderId="8" xfId="0" applyNumberFormat="1" applyFont="1" applyBorder="1" applyAlignment="1">
      <alignment horizontal="right" vertical="center"/>
    </xf>
    <xf numFmtId="3" fontId="21" fillId="0" borderId="18" xfId="0" applyNumberFormat="1" applyFont="1" applyBorder="1">
      <alignment vertical="center"/>
    </xf>
    <xf numFmtId="0" fontId="37" fillId="0" borderId="0" xfId="0" applyFont="1" applyAlignment="1">
      <alignment vertical="center" wrapText="1"/>
    </xf>
    <xf numFmtId="3" fontId="21" fillId="0" borderId="19" xfId="0" applyNumberFormat="1" applyFont="1" applyBorder="1">
      <alignment vertical="center"/>
    </xf>
    <xf numFmtId="3" fontId="21" fillId="0" borderId="8" xfId="0" applyNumberFormat="1" applyFont="1" applyBorder="1">
      <alignment vertical="center"/>
    </xf>
    <xf numFmtId="0" fontId="21" fillId="0" borderId="6" xfId="0" applyFont="1" applyBorder="1">
      <alignment vertical="center"/>
    </xf>
    <xf numFmtId="0" fontId="21" fillId="0" borderId="3" xfId="0" applyFont="1" applyBorder="1">
      <alignment vertical="center"/>
    </xf>
    <xf numFmtId="179" fontId="21" fillId="0" borderId="1" xfId="0" applyNumberFormat="1" applyFont="1" applyBorder="1">
      <alignment vertical="center"/>
    </xf>
    <xf numFmtId="0" fontId="21" fillId="0" borderId="0" xfId="0" applyFont="1" applyAlignment="1">
      <alignment vertical="top"/>
    </xf>
    <xf numFmtId="38" fontId="21" fillId="0" borderId="1" xfId="11" applyFont="1" applyFill="1" applyBorder="1" applyAlignment="1">
      <alignment horizontal="right" vertical="center"/>
    </xf>
    <xf numFmtId="0" fontId="21" fillId="0" borderId="0" xfId="0" applyFont="1" applyAlignment="1">
      <alignment horizontal="left" vertical="center" wrapText="1"/>
    </xf>
    <xf numFmtId="0" fontId="24" fillId="0" borderId="1" xfId="0" applyFont="1" applyBorder="1" applyAlignment="1">
      <alignment horizontal="left" vertical="center" wrapText="1"/>
    </xf>
    <xf numFmtId="0" fontId="19" fillId="0" borderId="21" xfId="0" applyFont="1" applyBorder="1" applyAlignment="1">
      <alignment horizontal="left" vertical="center" wrapText="1"/>
    </xf>
    <xf numFmtId="0" fontId="19" fillId="0" borderId="3" xfId="0" applyFont="1" applyBorder="1" applyAlignment="1">
      <alignment horizontal="right" vertical="top" wrapText="1"/>
    </xf>
    <xf numFmtId="0" fontId="40" fillId="0" borderId="0" xfId="0" applyFont="1">
      <alignment vertical="center"/>
    </xf>
    <xf numFmtId="0" fontId="24" fillId="0" borderId="1" xfId="0" applyFont="1" applyBorder="1" applyAlignment="1">
      <alignment horizontal="center" vertical="center" wrapText="1"/>
    </xf>
    <xf numFmtId="0" fontId="24" fillId="0" borderId="1" xfId="0" applyFont="1" applyBorder="1" applyAlignment="1">
      <alignment horizontal="right" vertical="center" wrapText="1"/>
    </xf>
    <xf numFmtId="0" fontId="21" fillId="2" borderId="6" xfId="0" applyFont="1" applyFill="1" applyBorder="1">
      <alignment vertical="center"/>
    </xf>
    <xf numFmtId="0" fontId="24" fillId="0" borderId="26" xfId="0" applyFont="1" applyBorder="1" applyAlignment="1">
      <alignment horizontal="right" vertical="center" wrapText="1"/>
    </xf>
    <xf numFmtId="0" fontId="21" fillId="0" borderId="1" xfId="0" applyFont="1" applyBorder="1" applyAlignment="1">
      <alignment horizontal="center" vertical="center" wrapText="1"/>
    </xf>
    <xf numFmtId="3" fontId="21" fillId="0" borderId="1" xfId="0" applyNumberFormat="1" applyFont="1" applyBorder="1" applyAlignment="1">
      <alignment vertical="center" wrapText="1"/>
    </xf>
    <xf numFmtId="38" fontId="21" fillId="2" borderId="6" xfId="11" applyFont="1" applyFill="1" applyBorder="1">
      <alignment vertical="center"/>
    </xf>
    <xf numFmtId="38" fontId="21" fillId="2" borderId="26" xfId="11" applyFont="1" applyFill="1" applyBorder="1">
      <alignment vertical="center"/>
    </xf>
    <xf numFmtId="0" fontId="21" fillId="0" borderId="0" xfId="0" applyFont="1" applyAlignment="1">
      <alignment horizontal="center" vertical="center" wrapText="1"/>
    </xf>
    <xf numFmtId="3" fontId="21" fillId="0" borderId="0" xfId="0" applyNumberFormat="1" applyFont="1" applyAlignment="1">
      <alignment horizontal="right" vertical="center" wrapText="1"/>
    </xf>
    <xf numFmtId="0" fontId="21" fillId="0" borderId="6" xfId="0" applyFont="1" applyBorder="1" applyAlignment="1">
      <alignment horizontal="left" vertical="center" wrapText="1"/>
    </xf>
    <xf numFmtId="9" fontId="21" fillId="0" borderId="0" xfId="7" applyFont="1" applyBorder="1" applyAlignment="1">
      <alignment horizontal="right" vertical="center" wrapText="1"/>
    </xf>
    <xf numFmtId="0" fontId="19" fillId="0" borderId="2" xfId="0" applyFont="1" applyBorder="1">
      <alignment vertical="center"/>
    </xf>
    <xf numFmtId="0" fontId="19" fillId="0" borderId="3" xfId="0" applyFont="1" applyBorder="1">
      <alignment vertical="center"/>
    </xf>
    <xf numFmtId="0" fontId="29" fillId="0" borderId="0" xfId="0" applyFont="1" applyAlignment="1">
      <alignment horizontal="left" vertical="center"/>
    </xf>
    <xf numFmtId="0" fontId="21" fillId="0" borderId="1" xfId="0" applyFont="1" applyBorder="1" applyAlignment="1">
      <alignment horizontal="right" vertical="center" wrapText="1"/>
    </xf>
    <xf numFmtId="0" fontId="16" fillId="0" borderId="0" xfId="0" applyFont="1" applyAlignment="1">
      <alignment vertical="center" wrapText="1"/>
    </xf>
    <xf numFmtId="180" fontId="17" fillId="0" borderId="0" xfId="2" applyNumberFormat="1" applyFont="1" applyFill="1" applyBorder="1" applyAlignment="1">
      <alignment horizontal="left" vertical="center" wrapText="1"/>
    </xf>
    <xf numFmtId="0" fontId="41" fillId="0" borderId="0" xfId="0" applyFont="1">
      <alignment vertical="center"/>
    </xf>
    <xf numFmtId="38" fontId="21" fillId="0" borderId="14" xfId="11" applyFont="1" applyFill="1" applyBorder="1">
      <alignment vertical="center"/>
    </xf>
    <xf numFmtId="176" fontId="21" fillId="0" borderId="0" xfId="0" applyNumberFormat="1" applyFont="1">
      <alignment vertical="center"/>
    </xf>
    <xf numFmtId="0" fontId="22" fillId="0" borderId="5" xfId="0" applyFont="1" applyBorder="1" applyAlignment="1">
      <alignment vertical="center" wrapText="1"/>
    </xf>
    <xf numFmtId="0" fontId="19" fillId="0" borderId="0" xfId="0" applyFont="1" applyAlignment="1">
      <alignment horizontal="right" vertical="center"/>
    </xf>
    <xf numFmtId="38" fontId="21" fillId="0" borderId="28" xfId="11" applyFont="1" applyFill="1" applyBorder="1">
      <alignment vertical="center"/>
    </xf>
    <xf numFmtId="178" fontId="21" fillId="0" borderId="1" xfId="11" applyNumberFormat="1" applyFont="1" applyFill="1" applyBorder="1" applyAlignment="1">
      <alignment horizontal="right" vertical="center"/>
    </xf>
    <xf numFmtId="0" fontId="37" fillId="0" borderId="0" xfId="0" applyFont="1">
      <alignment vertical="center"/>
    </xf>
    <xf numFmtId="3" fontId="19" fillId="0" borderId="0" xfId="0" applyNumberFormat="1" applyFont="1">
      <alignment vertical="center"/>
    </xf>
    <xf numFmtId="176" fontId="21" fillId="0" borderId="1" xfId="0" applyNumberFormat="1" applyFont="1" applyBorder="1" applyAlignment="1">
      <alignment horizontal="left" vertical="center" wrapText="1"/>
    </xf>
    <xf numFmtId="177" fontId="21" fillId="0" borderId="1" xfId="0" applyNumberFormat="1" applyFont="1" applyBorder="1" applyAlignment="1">
      <alignment horizontal="right" vertical="center"/>
    </xf>
    <xf numFmtId="1" fontId="21" fillId="0" borderId="1" xfId="0" applyNumberFormat="1" applyFont="1" applyBorder="1" applyAlignment="1">
      <alignment horizontal="right" vertical="center"/>
    </xf>
    <xf numFmtId="176" fontId="19" fillId="0" borderId="0" xfId="0" applyNumberFormat="1" applyFont="1" applyAlignment="1">
      <alignment horizontal="left" vertical="center" wrapText="1"/>
    </xf>
    <xf numFmtId="179" fontId="37" fillId="0" borderId="0" xfId="10" applyNumberFormat="1" applyFont="1" applyAlignment="1">
      <alignment horizontal="right" vertical="center"/>
    </xf>
    <xf numFmtId="178" fontId="19" fillId="0" borderId="1" xfId="0" applyNumberFormat="1" applyFont="1" applyBorder="1">
      <alignment vertical="center"/>
    </xf>
    <xf numFmtId="38" fontId="21" fillId="0" borderId="1" xfId="4" applyFont="1" applyFill="1" applyBorder="1" applyAlignment="1">
      <alignment vertical="center" wrapText="1"/>
    </xf>
    <xf numFmtId="38" fontId="21" fillId="0" borderId="1" xfId="4" applyFont="1" applyFill="1" applyBorder="1">
      <alignment vertical="center"/>
    </xf>
    <xf numFmtId="0" fontId="19" fillId="0" borderId="0" xfId="0" applyFont="1" applyAlignment="1">
      <alignment horizontal="center" vertical="center"/>
    </xf>
    <xf numFmtId="0" fontId="21" fillId="0" borderId="1" xfId="0" applyFont="1" applyBorder="1" applyAlignment="1">
      <alignment horizontal="center" vertical="center"/>
    </xf>
    <xf numFmtId="3" fontId="19" fillId="0" borderId="0" xfId="0" applyNumberFormat="1" applyFont="1" applyAlignment="1">
      <alignment vertical="center" wrapText="1"/>
    </xf>
    <xf numFmtId="2" fontId="19" fillId="0" borderId="0" xfId="0" applyNumberFormat="1" applyFont="1" applyAlignment="1">
      <alignment vertical="center" wrapText="1"/>
    </xf>
    <xf numFmtId="9" fontId="21" fillId="0" borderId="1" xfId="0" applyNumberFormat="1" applyFont="1" applyBorder="1" applyAlignment="1">
      <alignment horizontal="right" wrapText="1"/>
    </xf>
    <xf numFmtId="0" fontId="21" fillId="0" borderId="21" xfId="0" applyFont="1" applyBorder="1" applyAlignment="1">
      <alignment vertical="center" wrapText="1"/>
    </xf>
    <xf numFmtId="0" fontId="37" fillId="0" borderId="0" xfId="0" applyFont="1" applyAlignment="1">
      <alignment horizontal="left" vertical="top"/>
    </xf>
    <xf numFmtId="0" fontId="22" fillId="0" borderId="1" xfId="0" applyFont="1" applyBorder="1" applyAlignment="1">
      <alignment horizontal="center" vertical="center" wrapText="1"/>
    </xf>
    <xf numFmtId="0" fontId="21" fillId="0" borderId="27" xfId="0" applyFont="1" applyBorder="1" applyAlignment="1">
      <alignment horizontal="center" vertical="top" wrapText="1"/>
    </xf>
    <xf numFmtId="0" fontId="22" fillId="0" borderId="1" xfId="0" applyFont="1" applyBorder="1" applyAlignment="1">
      <alignment horizontal="left" vertical="center" wrapText="1"/>
    </xf>
    <xf numFmtId="0" fontId="19" fillId="0" borderId="2" xfId="0" applyFont="1" applyBorder="1" applyAlignment="1">
      <alignment horizontal="center" vertical="center"/>
    </xf>
    <xf numFmtId="0" fontId="22" fillId="0" borderId="1" xfId="0" applyFont="1" applyBorder="1" applyAlignment="1">
      <alignment horizontal="left" vertical="center"/>
    </xf>
    <xf numFmtId="0" fontId="19" fillId="0" borderId="1" xfId="0" applyFont="1" applyBorder="1" applyAlignment="1">
      <alignment horizontal="right" vertical="center"/>
    </xf>
    <xf numFmtId="38" fontId="21" fillId="0" borderId="0" xfId="11" applyFont="1" applyBorder="1" applyAlignment="1">
      <alignment horizontal="right" vertical="center"/>
    </xf>
    <xf numFmtId="0" fontId="22" fillId="0" borderId="3" xfId="0" applyFont="1" applyBorder="1" applyAlignment="1">
      <alignment horizontal="left" vertical="center" wrapText="1"/>
    </xf>
    <xf numFmtId="0" fontId="22" fillId="0" borderId="2" xfId="0" applyFont="1" applyBorder="1" applyAlignment="1">
      <alignment vertical="center" wrapText="1"/>
    </xf>
    <xf numFmtId="0" fontId="22" fillId="0" borderId="3" xfId="0" applyFont="1" applyBorder="1" applyAlignment="1">
      <alignment vertical="center" wrapText="1"/>
    </xf>
    <xf numFmtId="0" fontId="23" fillId="0" borderId="1" xfId="0" applyFont="1" applyBorder="1">
      <alignment vertical="center"/>
    </xf>
    <xf numFmtId="38" fontId="21" fillId="0" borderId="1" xfId="11" applyFont="1" applyBorder="1" applyAlignment="1">
      <alignment vertical="center"/>
    </xf>
    <xf numFmtId="0" fontId="44" fillId="0" borderId="0" xfId="0" applyFont="1">
      <alignment vertical="center"/>
    </xf>
    <xf numFmtId="0" fontId="46" fillId="0" borderId="0" xfId="0" applyFont="1" applyAlignment="1">
      <alignment horizontal="center" vertical="center"/>
    </xf>
    <xf numFmtId="0" fontId="46" fillId="0" borderId="0" xfId="0" applyFont="1">
      <alignment vertical="center"/>
    </xf>
    <xf numFmtId="0" fontId="47" fillId="0" borderId="0" xfId="0" applyFont="1" applyAlignment="1">
      <alignment horizontal="right" vertical="center" wrapText="1"/>
    </xf>
    <xf numFmtId="0" fontId="47" fillId="0" borderId="0" xfId="0" applyFont="1">
      <alignment vertical="center"/>
    </xf>
    <xf numFmtId="0" fontId="32" fillId="3" borderId="23" xfId="0" applyFont="1" applyFill="1" applyBorder="1" applyAlignment="1">
      <alignment horizontal="center" vertical="center" wrapText="1"/>
    </xf>
    <xf numFmtId="0" fontId="32" fillId="3" borderId="15" xfId="0" applyFont="1" applyFill="1" applyBorder="1" applyAlignment="1">
      <alignment horizontal="center" vertical="center" wrapText="1"/>
    </xf>
    <xf numFmtId="0" fontId="20" fillId="0" borderId="4" xfId="0" applyFont="1" applyBorder="1" applyAlignment="1">
      <alignment horizontal="center" vertical="center"/>
    </xf>
    <xf numFmtId="0" fontId="20" fillId="0" borderId="4" xfId="0" applyFont="1" applyBorder="1" applyAlignment="1">
      <alignment horizontal="center" vertical="center" wrapText="1"/>
    </xf>
    <xf numFmtId="0" fontId="21" fillId="0" borderId="3" xfId="0" applyFont="1" applyBorder="1" applyAlignment="1">
      <alignment vertical="center" wrapText="1"/>
    </xf>
    <xf numFmtId="0" fontId="24" fillId="0" borderId="2" xfId="0" applyFont="1" applyBorder="1" applyAlignment="1">
      <alignment horizontal="center" vertical="center" wrapText="1"/>
    </xf>
    <xf numFmtId="0" fontId="20" fillId="0" borderId="2" xfId="0" applyFont="1" applyBorder="1" applyAlignment="1">
      <alignment horizontal="center" vertical="center"/>
    </xf>
    <xf numFmtId="0" fontId="20" fillId="0" borderId="2" xfId="0" applyFont="1" applyBorder="1" applyAlignment="1">
      <alignment horizontal="center" vertical="center" wrapText="1"/>
    </xf>
    <xf numFmtId="0" fontId="21" fillId="0" borderId="2" xfId="0" applyFont="1" applyBorder="1" applyAlignment="1">
      <alignment vertical="center" wrapText="1"/>
    </xf>
    <xf numFmtId="0" fontId="24" fillId="0" borderId="1" xfId="0" applyFont="1" applyBorder="1" applyAlignment="1">
      <alignment horizontal="center" vertical="center"/>
    </xf>
    <xf numFmtId="179" fontId="24" fillId="0" borderId="1" xfId="0" applyNumberFormat="1" applyFont="1" applyBorder="1" applyAlignment="1">
      <alignment horizontal="center" vertical="center"/>
    </xf>
    <xf numFmtId="179" fontId="24" fillId="0" borderId="1" xfId="0" applyNumberFormat="1" applyFont="1" applyBorder="1" applyAlignment="1">
      <alignment horizontal="center" vertical="center" wrapText="1"/>
    </xf>
    <xf numFmtId="179" fontId="24" fillId="0" borderId="2" xfId="0" applyNumberFormat="1" applyFont="1" applyBorder="1" applyAlignment="1">
      <alignment horizontal="center" vertical="center" wrapText="1"/>
    </xf>
    <xf numFmtId="0" fontId="28" fillId="0" borderId="2" xfId="0" applyFont="1" applyBorder="1" applyAlignment="1">
      <alignment horizontal="center" vertical="center"/>
    </xf>
    <xf numFmtId="0" fontId="28" fillId="0" borderId="2" xfId="0" applyFont="1" applyBorder="1" applyAlignment="1">
      <alignment horizontal="center" vertical="center" wrapText="1"/>
    </xf>
    <xf numFmtId="0" fontId="24" fillId="0" borderId="2" xfId="0" applyFont="1" applyBorder="1" applyAlignment="1">
      <alignment vertical="center" wrapText="1"/>
    </xf>
    <xf numFmtId="0" fontId="24" fillId="0" borderId="0" xfId="0" applyFont="1">
      <alignment vertical="center"/>
    </xf>
    <xf numFmtId="0" fontId="24" fillId="0" borderId="10" xfId="0" applyFont="1" applyBorder="1" applyAlignment="1">
      <alignment horizontal="center" vertical="center"/>
    </xf>
    <xf numFmtId="0" fontId="24" fillId="0" borderId="0" xfId="0" applyFont="1" applyAlignment="1">
      <alignment horizontal="left" vertical="center" wrapText="1"/>
    </xf>
    <xf numFmtId="0" fontId="24" fillId="0" borderId="0" xfId="0" applyFont="1" applyAlignment="1">
      <alignment horizontal="center" vertical="center"/>
    </xf>
    <xf numFmtId="9" fontId="24" fillId="0" borderId="1" xfId="10" applyFont="1" applyBorder="1" applyAlignment="1">
      <alignment horizontal="center" vertical="center"/>
    </xf>
    <xf numFmtId="179" fontId="24" fillId="0" borderId="1" xfId="10" applyNumberFormat="1" applyFont="1" applyBorder="1" applyAlignment="1">
      <alignment horizontal="center" vertical="center"/>
    </xf>
    <xf numFmtId="0" fontId="21" fillId="7" borderId="1" xfId="0" applyFont="1" applyFill="1" applyBorder="1" applyAlignment="1">
      <alignment horizontal="center" vertical="center"/>
    </xf>
    <xf numFmtId="0" fontId="19" fillId="7" borderId="1" xfId="0" applyFont="1" applyFill="1" applyBorder="1" applyAlignment="1">
      <alignment horizontal="left" vertical="center" wrapText="1"/>
    </xf>
    <xf numFmtId="0" fontId="19" fillId="7" borderId="3" xfId="0" applyFont="1" applyFill="1" applyBorder="1" applyAlignment="1">
      <alignment horizontal="center" vertical="center" wrapText="1"/>
    </xf>
    <xf numFmtId="0" fontId="21" fillId="7" borderId="3"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21" fillId="7" borderId="17" xfId="0" applyFont="1" applyFill="1" applyBorder="1" applyAlignment="1">
      <alignment horizontal="center" vertical="center" wrapText="1"/>
    </xf>
    <xf numFmtId="0" fontId="19" fillId="7" borderId="16" xfId="0" applyFont="1" applyFill="1" applyBorder="1" applyAlignment="1">
      <alignment horizontal="center" vertical="center" wrapText="1"/>
    </xf>
    <xf numFmtId="0" fontId="19" fillId="7" borderId="6" xfId="0" applyFont="1" applyFill="1" applyBorder="1" applyAlignment="1">
      <alignment horizontal="center" vertical="center" wrapText="1"/>
    </xf>
    <xf numFmtId="0" fontId="19" fillId="7" borderId="13" xfId="0" applyFont="1" applyFill="1" applyBorder="1" applyAlignment="1">
      <alignment horizontal="center" vertical="center" wrapText="1"/>
    </xf>
    <xf numFmtId="0" fontId="19" fillId="7" borderId="26" xfId="0" applyFont="1" applyFill="1" applyBorder="1" applyAlignment="1">
      <alignment horizontal="center" vertical="center" wrapText="1"/>
    </xf>
    <xf numFmtId="0" fontId="21" fillId="8" borderId="1" xfId="0" applyFont="1" applyFill="1" applyBorder="1">
      <alignment vertical="center"/>
    </xf>
    <xf numFmtId="0" fontId="19" fillId="8" borderId="1" xfId="0" applyFont="1" applyFill="1" applyBorder="1" applyAlignment="1">
      <alignment horizontal="left" vertical="center" wrapText="1"/>
    </xf>
    <xf numFmtId="0" fontId="21" fillId="0" borderId="1" xfId="0" applyFont="1" applyBorder="1" applyAlignment="1">
      <alignment horizontal="left" vertical="center"/>
    </xf>
    <xf numFmtId="0" fontId="21" fillId="8" borderId="1" xfId="0" applyFont="1" applyFill="1" applyBorder="1" applyAlignment="1">
      <alignment horizontal="center" vertical="center" wrapText="1"/>
    </xf>
    <xf numFmtId="0" fontId="21" fillId="8" borderId="12" xfId="0" applyFont="1" applyFill="1" applyBorder="1">
      <alignment vertical="center"/>
    </xf>
    <xf numFmtId="14" fontId="21" fillId="8" borderId="1" xfId="0" applyNumberFormat="1" applyFont="1" applyFill="1" applyBorder="1" applyAlignment="1">
      <alignment horizontal="center" vertical="center" wrapText="1"/>
    </xf>
    <xf numFmtId="0" fontId="21" fillId="6"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21" fillId="0" borderId="1" xfId="0" applyFont="1" applyBorder="1" applyAlignment="1">
      <alignment horizontal="right" vertical="center"/>
    </xf>
    <xf numFmtId="0" fontId="22" fillId="0" borderId="21" xfId="0" applyFont="1" applyBorder="1" applyAlignment="1">
      <alignment vertical="center" wrapText="1"/>
    </xf>
    <xf numFmtId="0" fontId="21" fillId="0" borderId="21" xfId="0" applyFont="1" applyBorder="1" applyAlignment="1">
      <alignment horizontal="right" vertical="center"/>
    </xf>
    <xf numFmtId="0" fontId="21" fillId="0" borderId="3" xfId="0" applyFont="1" applyBorder="1" applyAlignment="1">
      <alignment horizontal="right" vertical="center"/>
    </xf>
    <xf numFmtId="0" fontId="21" fillId="0" borderId="0" xfId="0" applyFont="1" applyAlignment="1">
      <alignment horizontal="right" vertical="center"/>
    </xf>
    <xf numFmtId="179" fontId="21" fillId="0" borderId="1" xfId="10" applyNumberFormat="1" applyFont="1" applyBorder="1" applyAlignment="1">
      <alignment horizontal="right" vertical="center"/>
    </xf>
    <xf numFmtId="9" fontId="21" fillId="0" borderId="3" xfId="10" applyFont="1" applyBorder="1" applyAlignment="1">
      <alignment horizontal="right" vertical="center"/>
    </xf>
    <xf numFmtId="177" fontId="21" fillId="0" borderId="1" xfId="10" applyNumberFormat="1" applyFont="1" applyBorder="1" applyAlignment="1">
      <alignment horizontal="right" vertical="center"/>
    </xf>
    <xf numFmtId="177" fontId="21" fillId="0" borderId="3" xfId="10" applyNumberFormat="1" applyFont="1" applyBorder="1" applyAlignment="1">
      <alignment horizontal="right" vertical="center"/>
    </xf>
    <xf numFmtId="38" fontId="21" fillId="0" borderId="3" xfId="11" applyFont="1" applyBorder="1" applyAlignment="1">
      <alignment horizontal="right" vertical="center"/>
    </xf>
    <xf numFmtId="38" fontId="21" fillId="0" borderId="21" xfId="11" applyFont="1" applyBorder="1" applyAlignment="1">
      <alignment horizontal="right" vertical="center"/>
    </xf>
    <xf numFmtId="0" fontId="22" fillId="0" borderId="3" xfId="0" applyFont="1" applyBorder="1" applyAlignment="1">
      <alignment horizontal="center" vertical="center" wrapText="1"/>
    </xf>
    <xf numFmtId="0" fontId="21" fillId="0" borderId="1" xfId="0" applyFont="1" applyBorder="1" applyAlignment="1">
      <alignment horizontal="left" vertical="center" wrapText="1"/>
    </xf>
    <xf numFmtId="38" fontId="19" fillId="0" borderId="1" xfId="0" applyNumberFormat="1" applyFont="1" applyBorder="1">
      <alignment vertical="center"/>
    </xf>
    <xf numFmtId="0" fontId="21" fillId="0" borderId="1" xfId="0" applyFont="1" applyBorder="1" applyAlignment="1">
      <alignment horizontal="center" vertical="top"/>
    </xf>
    <xf numFmtId="178" fontId="21" fillId="0" borderId="21" xfId="11" applyNumberFormat="1" applyFont="1" applyBorder="1" applyAlignment="1">
      <alignment horizontal="right" vertical="center"/>
    </xf>
    <xf numFmtId="0" fontId="21" fillId="0" borderId="30" xfId="0" applyFont="1" applyBorder="1" applyAlignment="1">
      <alignment horizontal="center" vertical="top"/>
    </xf>
    <xf numFmtId="0" fontId="41" fillId="0" borderId="0" xfId="0" applyFont="1" applyAlignment="1">
      <alignment vertical="center" wrapText="1"/>
    </xf>
    <xf numFmtId="0" fontId="19" fillId="6" borderId="1" xfId="0" applyFont="1" applyFill="1" applyBorder="1" applyAlignment="1">
      <alignment horizontal="centerContinuous" vertical="distributed"/>
    </xf>
    <xf numFmtId="0" fontId="19" fillId="6" borderId="1" xfId="0" applyFont="1" applyFill="1" applyBorder="1" applyAlignment="1">
      <alignment horizontal="centerContinuous" vertical="distributed" wrapText="1"/>
    </xf>
    <xf numFmtId="0" fontId="19" fillId="6" borderId="1" xfId="0" applyFont="1" applyFill="1" applyBorder="1" applyAlignment="1">
      <alignment horizontal="center" vertical="center"/>
    </xf>
    <xf numFmtId="0" fontId="19" fillId="0" borderId="2" xfId="0" applyFont="1" applyBorder="1" applyAlignment="1">
      <alignment vertical="center" wrapText="1"/>
    </xf>
    <xf numFmtId="0" fontId="19" fillId="6" borderId="2" xfId="0" applyFont="1" applyFill="1" applyBorder="1" applyAlignment="1">
      <alignment horizontal="center" vertical="center" wrapText="1"/>
    </xf>
    <xf numFmtId="0" fontId="19" fillId="0" borderId="2" xfId="0" applyFont="1" applyBorder="1" applyAlignment="1">
      <alignment horizontal="right" vertical="center"/>
    </xf>
    <xf numFmtId="3" fontId="19" fillId="0" borderId="2" xfId="0" applyNumberFormat="1" applyFont="1" applyBorder="1" applyAlignment="1">
      <alignment horizontal="right" vertical="center"/>
    </xf>
    <xf numFmtId="38" fontId="19" fillId="0" borderId="1" xfId="11" applyFont="1" applyFill="1" applyBorder="1" applyAlignment="1">
      <alignment horizontal="right" vertical="center"/>
    </xf>
    <xf numFmtId="38" fontId="19" fillId="0" borderId="2" xfId="11" applyFont="1" applyFill="1" applyBorder="1" applyAlignment="1">
      <alignment horizontal="right" vertical="center"/>
    </xf>
    <xf numFmtId="38" fontId="21" fillId="0" borderId="3" xfId="4" applyFont="1" applyFill="1" applyBorder="1">
      <alignment vertical="center"/>
    </xf>
    <xf numFmtId="0" fontId="19" fillId="0" borderId="0" xfId="0" applyFont="1" applyAlignment="1">
      <alignment horizontal="left" vertical="center" indent="1"/>
    </xf>
    <xf numFmtId="38" fontId="21" fillId="0" borderId="0" xfId="4" applyFont="1" applyFill="1" applyBorder="1">
      <alignment vertical="center"/>
    </xf>
    <xf numFmtId="0" fontId="19" fillId="0" borderId="21" xfId="0" applyFont="1" applyBorder="1">
      <alignment vertical="center"/>
    </xf>
    <xf numFmtId="0" fontId="19" fillId="6" borderId="6" xfId="0" applyFont="1" applyFill="1" applyBorder="1" applyAlignment="1">
      <alignment horizontal="center" vertical="center" wrapText="1"/>
    </xf>
    <xf numFmtId="0" fontId="50" fillId="0" borderId="0" xfId="0" applyFont="1">
      <alignment vertical="center"/>
    </xf>
    <xf numFmtId="179" fontId="19" fillId="0" borderId="0" xfId="0" applyNumberFormat="1" applyFont="1">
      <alignment vertical="center"/>
    </xf>
    <xf numFmtId="179" fontId="21" fillId="6" borderId="1" xfId="7" applyNumberFormat="1" applyFont="1" applyFill="1" applyBorder="1" applyAlignment="1">
      <alignment horizontal="center" vertical="center" wrapText="1"/>
    </xf>
    <xf numFmtId="0" fontId="19" fillId="0" borderId="0" xfId="0" applyFont="1" applyAlignment="1">
      <alignment horizontal="center" vertical="center" wrapText="1"/>
    </xf>
    <xf numFmtId="179" fontId="21" fillId="0" borderId="1" xfId="7" applyNumberFormat="1" applyFont="1" applyFill="1" applyBorder="1" applyAlignment="1">
      <alignment horizontal="left" vertical="center" wrapText="1"/>
    </xf>
    <xf numFmtId="179" fontId="21" fillId="0" borderId="1" xfId="7" applyNumberFormat="1" applyFont="1" applyFill="1" applyBorder="1" applyAlignment="1">
      <alignment horizontal="right" vertical="center" wrapText="1"/>
    </xf>
    <xf numFmtId="0" fontId="21" fillId="0" borderId="0" xfId="0" applyFont="1" applyAlignment="1">
      <alignment horizontal="center" vertical="center"/>
    </xf>
    <xf numFmtId="0" fontId="21" fillId="6" borderId="6" xfId="0" applyFont="1" applyFill="1" applyBorder="1" applyAlignment="1">
      <alignment horizontal="center" vertical="center"/>
    </xf>
    <xf numFmtId="0" fontId="21" fillId="0" borderId="3" xfId="0" applyFont="1" applyBorder="1" applyAlignment="1">
      <alignment horizontal="left" vertical="center"/>
    </xf>
    <xf numFmtId="0" fontId="21" fillId="6" borderId="2" xfId="0" applyFont="1" applyFill="1" applyBorder="1" applyAlignment="1">
      <alignment horizontal="center" vertical="center" wrapText="1"/>
    </xf>
    <xf numFmtId="0" fontId="42" fillId="0" borderId="0" xfId="0" applyFont="1">
      <alignment vertical="center"/>
    </xf>
    <xf numFmtId="0" fontId="51" fillId="0" borderId="1" xfId="2" applyFont="1" applyBorder="1" applyAlignment="1">
      <alignment vertical="center" wrapText="1"/>
    </xf>
    <xf numFmtId="0" fontId="51" fillId="0" borderId="1" xfId="2" applyFont="1" applyBorder="1">
      <alignment vertical="center"/>
    </xf>
    <xf numFmtId="0" fontId="51" fillId="0" borderId="1" xfId="2" applyFont="1" applyBorder="1" applyAlignment="1">
      <alignment horizontal="left" vertical="center"/>
    </xf>
    <xf numFmtId="0" fontId="22" fillId="0" borderId="5" xfId="0" applyFont="1" applyBorder="1" applyAlignment="1">
      <alignment horizontal="center" vertical="center" wrapText="1"/>
    </xf>
    <xf numFmtId="0" fontId="21" fillId="0" borderId="6" xfId="0" applyFont="1" applyBorder="1" applyAlignment="1">
      <alignment vertical="center" wrapText="1"/>
    </xf>
    <xf numFmtId="0" fontId="21" fillId="0" borderId="6" xfId="0" applyFont="1" applyBorder="1" applyAlignment="1">
      <alignment horizontal="center" vertical="center" wrapText="1"/>
    </xf>
    <xf numFmtId="3" fontId="19" fillId="0" borderId="1" xfId="0" applyNumberFormat="1" applyFont="1" applyBorder="1" applyAlignment="1">
      <alignment horizontal="right" vertical="center"/>
    </xf>
    <xf numFmtId="0" fontId="45" fillId="0" borderId="0" xfId="0" applyFont="1" applyAlignment="1">
      <alignment vertical="center" wrapText="1"/>
    </xf>
    <xf numFmtId="0" fontId="45" fillId="0" borderId="0" xfId="0" applyFont="1">
      <alignment vertical="center"/>
    </xf>
    <xf numFmtId="0" fontId="19" fillId="8" borderId="1" xfId="0" applyFont="1" applyFill="1" applyBorder="1" applyAlignment="1">
      <alignment horizontal="center" vertical="center" wrapText="1"/>
    </xf>
    <xf numFmtId="0" fontId="19" fillId="8" borderId="6" xfId="0" applyFont="1" applyFill="1" applyBorder="1" applyAlignment="1">
      <alignment horizontal="center" vertical="center"/>
    </xf>
    <xf numFmtId="0" fontId="21" fillId="0" borderId="0" xfId="8" applyFont="1">
      <alignment vertical="center"/>
    </xf>
    <xf numFmtId="0" fontId="19" fillId="0" borderId="10" xfId="0" applyFont="1" applyBorder="1" applyAlignment="1">
      <alignment horizontal="left" vertical="center"/>
    </xf>
    <xf numFmtId="0" fontId="21" fillId="9" borderId="1" xfId="0" applyFont="1" applyFill="1" applyBorder="1">
      <alignment vertical="center"/>
    </xf>
    <xf numFmtId="0" fontId="21" fillId="9" borderId="15" xfId="0" applyFont="1" applyFill="1" applyBorder="1">
      <alignment vertical="center"/>
    </xf>
    <xf numFmtId="0" fontId="19" fillId="9" borderId="1" xfId="0" applyFont="1" applyFill="1" applyBorder="1" applyAlignment="1">
      <alignment horizontal="center" vertical="center"/>
    </xf>
    <xf numFmtId="31" fontId="19" fillId="0" borderId="0" xfId="0" applyNumberFormat="1" applyFont="1">
      <alignment vertical="center"/>
    </xf>
    <xf numFmtId="0" fontId="19" fillId="9" borderId="2" xfId="0" applyFont="1" applyFill="1" applyBorder="1" applyAlignment="1">
      <alignment horizontal="center" vertical="center" wrapText="1"/>
    </xf>
    <xf numFmtId="0" fontId="19" fillId="9" borderId="1" xfId="0" applyFont="1" applyFill="1" applyBorder="1" applyAlignment="1">
      <alignment horizontal="center" vertical="center" wrapText="1"/>
    </xf>
    <xf numFmtId="38" fontId="21" fillId="0" borderId="1" xfId="11" applyFont="1" applyBorder="1" applyAlignment="1">
      <alignment horizontal="right" vertical="center" wrapText="1"/>
    </xf>
    <xf numFmtId="0" fontId="19" fillId="9" borderId="6" xfId="0" applyFont="1" applyFill="1" applyBorder="1" applyAlignment="1">
      <alignment horizontal="center" vertical="center" wrapText="1"/>
    </xf>
    <xf numFmtId="0" fontId="21" fillId="9" borderId="2" xfId="0" applyFont="1" applyFill="1" applyBorder="1" applyAlignment="1">
      <alignment horizontal="center" vertical="center" wrapText="1"/>
    </xf>
    <xf numFmtId="177" fontId="21" fillId="0" borderId="1" xfId="11" applyNumberFormat="1" applyFont="1" applyBorder="1" applyAlignment="1">
      <alignment horizontal="right" vertical="center"/>
    </xf>
    <xf numFmtId="183" fontId="21" fillId="0" borderId="1" xfId="11" applyNumberFormat="1" applyFont="1" applyBorder="1" applyAlignment="1">
      <alignment horizontal="right" vertical="center"/>
    </xf>
    <xf numFmtId="0" fontId="21" fillId="8" borderId="6" xfId="0" applyFont="1" applyFill="1" applyBorder="1" applyAlignment="1">
      <alignment horizontal="center" vertical="center"/>
    </xf>
    <xf numFmtId="0" fontId="24" fillId="0" borderId="1" xfId="7" applyNumberFormat="1" applyFont="1" applyFill="1" applyBorder="1" applyAlignment="1">
      <alignment vertical="center" wrapText="1"/>
    </xf>
    <xf numFmtId="0" fontId="24" fillId="0" borderId="20" xfId="7" applyNumberFormat="1" applyFont="1" applyFill="1" applyBorder="1" applyAlignment="1">
      <alignment vertical="center" wrapText="1"/>
    </xf>
    <xf numFmtId="0" fontId="19" fillId="0" borderId="21" xfId="0" applyFont="1" applyBorder="1" applyAlignment="1">
      <alignment horizontal="center" vertical="center" wrapText="1"/>
    </xf>
    <xf numFmtId="0" fontId="19" fillId="0" borderId="3" xfId="0" applyFont="1" applyBorder="1" applyAlignment="1">
      <alignment horizontal="center" vertical="top" wrapText="1"/>
    </xf>
    <xf numFmtId="0" fontId="14" fillId="0" borderId="0" xfId="0" applyFont="1" applyAlignment="1">
      <alignment horizontal="center" vertical="center"/>
    </xf>
    <xf numFmtId="0" fontId="20" fillId="0" borderId="0" xfId="0" applyFont="1" applyAlignment="1">
      <alignment horizontal="center" vertical="center"/>
    </xf>
    <xf numFmtId="0" fontId="24" fillId="0" borderId="6" xfId="0" applyFont="1" applyBorder="1" applyAlignment="1">
      <alignment vertical="center" wrapText="1"/>
    </xf>
    <xf numFmtId="0" fontId="19" fillId="0" borderId="6" xfId="0" applyFont="1" applyBorder="1" applyAlignment="1">
      <alignment vertical="center" wrapText="1"/>
    </xf>
    <xf numFmtId="0" fontId="19" fillId="0" borderId="25" xfId="0" applyFont="1" applyBorder="1" applyAlignment="1">
      <alignment vertical="center" wrapText="1"/>
    </xf>
    <xf numFmtId="0" fontId="19" fillId="0" borderId="6"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13" xfId="0" applyFont="1" applyBorder="1" applyAlignment="1">
      <alignment horizontal="center" vertical="center" wrapText="1"/>
    </xf>
    <xf numFmtId="0" fontId="29" fillId="0" borderId="0" xfId="0" applyFont="1" applyAlignment="1">
      <alignment horizontal="center" vertical="center"/>
    </xf>
    <xf numFmtId="0" fontId="21" fillId="0" borderId="25" xfId="0" applyFont="1" applyBorder="1" applyAlignment="1">
      <alignment horizontal="center" vertical="center" wrapText="1"/>
    </xf>
    <xf numFmtId="0" fontId="35" fillId="0" borderId="0" xfId="0" applyFont="1" applyAlignment="1">
      <alignment horizontal="center" vertical="center" wrapText="1"/>
    </xf>
    <xf numFmtId="0" fontId="37" fillId="0" borderId="0" xfId="0" applyFont="1" applyAlignment="1">
      <alignment horizontal="center" vertical="top"/>
    </xf>
    <xf numFmtId="0" fontId="51" fillId="0" borderId="1" xfId="2" applyFont="1" applyBorder="1" applyAlignment="1">
      <alignment horizontal="left" vertical="center" wrapText="1"/>
    </xf>
    <xf numFmtId="0" fontId="51" fillId="0" borderId="1" xfId="2" applyFont="1" applyFill="1" applyBorder="1" applyAlignment="1">
      <alignment horizontal="left" vertical="center" wrapText="1"/>
    </xf>
    <xf numFmtId="0" fontId="51" fillId="0" borderId="0" xfId="2" applyFont="1" applyFill="1" applyAlignment="1">
      <alignment horizontal="center" vertical="center" wrapText="1"/>
    </xf>
    <xf numFmtId="0" fontId="53" fillId="0" borderId="0" xfId="0" applyFont="1" applyAlignment="1">
      <alignment vertical="center" wrapText="1"/>
    </xf>
    <xf numFmtId="0" fontId="53" fillId="0" borderId="0" xfId="0" applyFont="1" applyAlignment="1">
      <alignment horizontal="center" vertical="center"/>
    </xf>
    <xf numFmtId="0" fontId="53" fillId="0" borderId="0" xfId="0" applyFont="1">
      <alignment vertical="center"/>
    </xf>
    <xf numFmtId="0" fontId="51" fillId="0" borderId="0" xfId="2" applyFont="1">
      <alignment vertical="center"/>
    </xf>
    <xf numFmtId="181" fontId="53" fillId="0" borderId="0" xfId="0" applyNumberFormat="1" applyFont="1">
      <alignment vertical="center"/>
    </xf>
    <xf numFmtId="9" fontId="53" fillId="0" borderId="0" xfId="10" applyFont="1">
      <alignment vertical="center"/>
    </xf>
    <xf numFmtId="0" fontId="53" fillId="0" borderId="0" xfId="0" applyFont="1" applyAlignment="1">
      <alignment horizontal="left" vertical="center" wrapText="1"/>
    </xf>
    <xf numFmtId="0" fontId="53" fillId="0" borderId="0" xfId="0" applyFont="1" applyAlignment="1">
      <alignment horizontal="center" vertical="center" wrapText="1"/>
    </xf>
    <xf numFmtId="0" fontId="53" fillId="0" borderId="0" xfId="0" applyFont="1" applyAlignment="1">
      <alignment horizontal="right" vertical="center"/>
    </xf>
    <xf numFmtId="0" fontId="54" fillId="0" borderId="0" xfId="0" applyFont="1" applyAlignment="1">
      <alignment horizontal="left" vertical="top" wrapText="1"/>
    </xf>
    <xf numFmtId="0" fontId="54" fillId="0" borderId="0" xfId="0" applyFont="1">
      <alignment vertical="center"/>
    </xf>
    <xf numFmtId="176" fontId="53" fillId="0" borderId="0" xfId="0" applyNumberFormat="1" applyFont="1">
      <alignment vertical="center"/>
    </xf>
    <xf numFmtId="0" fontId="55" fillId="0" borderId="0" xfId="0" applyFont="1">
      <alignment vertical="center"/>
    </xf>
    <xf numFmtId="0" fontId="53" fillId="0" borderId="0" xfId="8" applyFont="1">
      <alignment vertical="center"/>
    </xf>
    <xf numFmtId="0" fontId="56" fillId="0" borderId="0" xfId="8" applyFont="1">
      <alignment vertical="center"/>
    </xf>
    <xf numFmtId="0" fontId="22" fillId="0" borderId="21" xfId="0" applyFont="1" applyBorder="1" applyAlignment="1">
      <alignment horizontal="left" vertical="center"/>
    </xf>
    <xf numFmtId="0" fontId="22" fillId="0" borderId="21" xfId="0" applyFont="1" applyBorder="1" applyAlignment="1">
      <alignment horizontal="center" vertical="center"/>
    </xf>
    <xf numFmtId="0" fontId="19" fillId="0" borderId="0" xfId="0" applyFont="1" applyAlignment="1">
      <alignment horizontal="left" vertical="top"/>
    </xf>
    <xf numFmtId="0" fontId="28" fillId="0" borderId="0" xfId="0" applyFont="1" applyAlignment="1">
      <alignment horizontal="right" vertical="top"/>
    </xf>
    <xf numFmtId="0" fontId="20" fillId="0" borderId="0" xfId="0" applyFont="1" applyAlignment="1">
      <alignment horizontal="right" vertical="center"/>
    </xf>
    <xf numFmtId="0" fontId="52" fillId="0" borderId="0" xfId="2" applyFont="1">
      <alignment vertical="center"/>
    </xf>
    <xf numFmtId="0" fontId="57" fillId="0" borderId="0" xfId="2" applyFont="1">
      <alignment vertical="center"/>
    </xf>
    <xf numFmtId="0" fontId="21" fillId="0" borderId="21" xfId="0" applyFont="1" applyBorder="1">
      <alignment vertical="center"/>
    </xf>
    <xf numFmtId="0" fontId="19" fillId="0" borderId="1" xfId="10" applyNumberFormat="1" applyFont="1" applyBorder="1">
      <alignment vertical="center"/>
    </xf>
    <xf numFmtId="0" fontId="21" fillId="0" borderId="3" xfId="0" applyFont="1" applyBorder="1" applyAlignment="1">
      <alignment horizontal="right" vertical="center" wrapText="1"/>
    </xf>
    <xf numFmtId="0" fontId="21" fillId="0" borderId="25" xfId="0" applyFont="1" applyBorder="1" applyAlignment="1">
      <alignment vertical="center" wrapText="1"/>
    </xf>
    <xf numFmtId="0" fontId="15" fillId="0" borderId="0" xfId="0" applyFont="1" applyAlignment="1">
      <alignment vertical="center" wrapText="1"/>
    </xf>
    <xf numFmtId="0" fontId="20" fillId="0" borderId="0" xfId="0" applyFont="1" applyAlignment="1">
      <alignment horizontal="left" vertical="center" wrapText="1"/>
    </xf>
    <xf numFmtId="0" fontId="19" fillId="8" borderId="1" xfId="0" applyFont="1" applyFill="1" applyBorder="1" applyAlignment="1">
      <alignment horizontal="center" vertical="center"/>
    </xf>
    <xf numFmtId="0" fontId="58" fillId="0" borderId="0" xfId="0" applyFont="1">
      <alignment vertical="center"/>
    </xf>
    <xf numFmtId="0" fontId="26" fillId="8" borderId="0" xfId="0" applyFont="1" applyFill="1">
      <alignment vertical="center"/>
    </xf>
    <xf numFmtId="0" fontId="25" fillId="7" borderId="0" xfId="0" applyFont="1" applyFill="1">
      <alignment vertical="center"/>
    </xf>
    <xf numFmtId="0" fontId="25" fillId="9" borderId="0" xfId="0" applyFont="1" applyFill="1">
      <alignment vertical="center"/>
    </xf>
    <xf numFmtId="0" fontId="19" fillId="5" borderId="1"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14" fillId="0" borderId="0" xfId="0" applyFont="1" applyAlignment="1">
      <alignment vertical="center" wrapText="1"/>
    </xf>
    <xf numFmtId="40" fontId="21" fillId="0" borderId="0" xfId="11" applyNumberFormat="1" applyFont="1" applyBorder="1" applyAlignment="1">
      <alignment horizontal="right" vertical="center"/>
    </xf>
    <xf numFmtId="0" fontId="9" fillId="0" borderId="0" xfId="2">
      <alignment vertical="center"/>
    </xf>
    <xf numFmtId="0" fontId="21" fillId="9" borderId="1" xfId="0" applyFont="1" applyFill="1" applyBorder="1" applyAlignment="1">
      <alignment horizontal="left" vertical="center"/>
    </xf>
    <xf numFmtId="0" fontId="19" fillId="9" borderId="1" xfId="0" applyFont="1" applyFill="1" applyBorder="1" applyAlignment="1">
      <alignment horizontal="left" vertical="center"/>
    </xf>
    <xf numFmtId="0" fontId="19" fillId="9" borderId="1" xfId="0" applyFont="1" applyFill="1" applyBorder="1" applyAlignment="1">
      <alignment horizontal="left" vertical="center" wrapText="1"/>
    </xf>
    <xf numFmtId="0" fontId="21" fillId="9" borderId="1" xfId="0" applyFont="1" applyFill="1" applyBorder="1" applyAlignment="1">
      <alignment horizontal="center" vertical="center" wrapText="1"/>
    </xf>
    <xf numFmtId="0" fontId="21" fillId="9" borderId="1" xfId="0" applyFont="1" applyFill="1" applyBorder="1" applyAlignment="1">
      <alignment horizontal="left" vertical="center" wrapText="1"/>
    </xf>
    <xf numFmtId="0" fontId="21" fillId="9" borderId="1" xfId="0" applyFont="1" applyFill="1" applyBorder="1" applyAlignment="1">
      <alignment vertical="center" wrapText="1"/>
    </xf>
    <xf numFmtId="0" fontId="19" fillId="10" borderId="0" xfId="0" applyFont="1" applyFill="1" applyAlignment="1">
      <alignment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xf>
    <xf numFmtId="1" fontId="21" fillId="0" borderId="1" xfId="0" applyNumberFormat="1" applyFont="1" applyBorder="1">
      <alignment vertical="center"/>
    </xf>
    <xf numFmtId="1" fontId="21" fillId="0" borderId="21" xfId="0" applyNumberFormat="1" applyFont="1" applyBorder="1">
      <alignment vertical="center"/>
    </xf>
    <xf numFmtId="0" fontId="22" fillId="0" borderId="1" xfId="0" applyFont="1" applyBorder="1">
      <alignment vertical="center"/>
    </xf>
    <xf numFmtId="0" fontId="24" fillId="0" borderId="0" xfId="0" applyFont="1" applyAlignment="1">
      <alignment horizontal="center" vertical="center" wrapText="1"/>
    </xf>
    <xf numFmtId="178" fontId="37" fillId="0" borderId="0" xfId="0" applyNumberFormat="1" applyFont="1" applyAlignment="1">
      <alignment horizontal="right" vertical="center" wrapText="1"/>
    </xf>
    <xf numFmtId="178" fontId="37" fillId="0" borderId="0" xfId="10" applyNumberFormat="1" applyFont="1" applyFill="1" applyBorder="1" applyAlignment="1">
      <alignment horizontal="right" vertical="center" wrapText="1"/>
    </xf>
    <xf numFmtId="178" fontId="37" fillId="0" borderId="0" xfId="0" applyNumberFormat="1" applyFont="1" applyAlignment="1">
      <alignment vertical="center" wrapText="1"/>
    </xf>
    <xf numFmtId="178" fontId="21" fillId="0" borderId="1" xfId="0" applyNumberFormat="1" applyFont="1" applyBorder="1" applyAlignment="1">
      <alignment horizontal="right" vertical="center" wrapText="1"/>
    </xf>
    <xf numFmtId="178" fontId="21" fillId="0" borderId="1" xfId="10" applyNumberFormat="1" applyFont="1" applyFill="1" applyBorder="1" applyAlignment="1">
      <alignment horizontal="right" vertical="center" wrapText="1"/>
    </xf>
    <xf numFmtId="178" fontId="21" fillId="0" borderId="1" xfId="0" applyNumberFormat="1" applyFont="1" applyBorder="1" applyAlignment="1">
      <alignment vertical="center" wrapText="1"/>
    </xf>
    <xf numFmtId="0" fontId="0" fillId="0" borderId="37" xfId="0" applyBorder="1">
      <alignment vertical="center"/>
    </xf>
    <xf numFmtId="0" fontId="21" fillId="11" borderId="1" xfId="0" applyFont="1" applyFill="1" applyBorder="1" applyAlignment="1">
      <alignment horizontal="center" vertical="center" wrapText="1"/>
    </xf>
    <xf numFmtId="38" fontId="21" fillId="0" borderId="21" xfId="4" applyFont="1" applyFill="1" applyBorder="1">
      <alignment vertical="center"/>
    </xf>
    <xf numFmtId="0" fontId="22" fillId="0" borderId="2" xfId="0" applyFont="1" applyBorder="1" applyAlignment="1">
      <alignment horizontal="left" vertical="center"/>
    </xf>
    <xf numFmtId="0" fontId="22" fillId="0" borderId="2" xfId="0" applyFont="1" applyBorder="1" applyAlignment="1">
      <alignment horizontal="center" vertical="center"/>
    </xf>
    <xf numFmtId="178" fontId="21" fillId="0" borderId="2" xfId="11" applyNumberFormat="1" applyFont="1" applyBorder="1" applyAlignment="1">
      <alignment horizontal="right" vertical="center"/>
    </xf>
    <xf numFmtId="40" fontId="21" fillId="0" borderId="1" xfId="11" applyNumberFormat="1" applyFont="1" applyFill="1" applyBorder="1" applyAlignment="1">
      <alignment horizontal="right" vertical="center"/>
    </xf>
    <xf numFmtId="0" fontId="21" fillId="0" borderId="0" xfId="0" applyFont="1" applyAlignment="1">
      <alignment horizontal="left" vertical="top"/>
    </xf>
    <xf numFmtId="1" fontId="21" fillId="0" borderId="1" xfId="11" applyNumberFormat="1" applyFont="1" applyFill="1" applyBorder="1" applyAlignment="1">
      <alignment horizontal="right" vertical="center"/>
    </xf>
    <xf numFmtId="0" fontId="21" fillId="6" borderId="6" xfId="0" applyFont="1" applyFill="1" applyBorder="1" applyAlignment="1">
      <alignment horizontal="center" vertical="center" wrapText="1"/>
    </xf>
    <xf numFmtId="0" fontId="19" fillId="0" borderId="1" xfId="0" applyFont="1" applyBorder="1" applyAlignment="1">
      <alignment horizontal="center" vertical="center" wrapText="1"/>
    </xf>
    <xf numFmtId="3" fontId="21" fillId="0" borderId="26" xfId="0" applyNumberFormat="1" applyFont="1" applyBorder="1">
      <alignment vertical="center"/>
    </xf>
    <xf numFmtId="3" fontId="21" fillId="0" borderId="24" xfId="0" applyNumberFormat="1" applyFont="1" applyBorder="1">
      <alignment vertical="center"/>
    </xf>
    <xf numFmtId="3" fontId="21" fillId="2" borderId="35" xfId="0" applyNumberFormat="1" applyFont="1" applyFill="1" applyBorder="1">
      <alignment vertical="center"/>
    </xf>
    <xf numFmtId="3" fontId="21" fillId="0" borderId="38" xfId="0" applyNumberFormat="1" applyFont="1" applyBorder="1" applyAlignment="1">
      <alignment horizontal="right" vertical="center"/>
    </xf>
    <xf numFmtId="3" fontId="21" fillId="0" borderId="39" xfId="0" applyNumberFormat="1" applyFont="1" applyBorder="1" applyAlignment="1">
      <alignment horizontal="right" vertical="center"/>
    </xf>
    <xf numFmtId="3" fontId="21" fillId="0" borderId="40" xfId="0" applyNumberFormat="1" applyFont="1" applyBorder="1" applyAlignment="1">
      <alignment horizontal="right" vertical="center"/>
    </xf>
    <xf numFmtId="0" fontId="19" fillId="4" borderId="0" xfId="0" applyFont="1" applyFill="1">
      <alignment vertical="center"/>
    </xf>
    <xf numFmtId="0" fontId="21" fillId="6" borderId="8" xfId="0" applyFont="1" applyFill="1" applyBorder="1" applyAlignment="1">
      <alignment vertical="center" wrapText="1"/>
    </xf>
    <xf numFmtId="0" fontId="21" fillId="0" borderId="1" xfId="0" applyFont="1" applyBorder="1" applyAlignment="1">
      <alignment horizontal="left" vertical="top"/>
    </xf>
    <xf numFmtId="0" fontId="21" fillId="0" borderId="21" xfId="0" applyFont="1" applyBorder="1" applyAlignment="1">
      <alignment horizontal="left" vertical="top" wrapText="1"/>
    </xf>
    <xf numFmtId="0" fontId="21" fillId="0" borderId="32" xfId="0" applyFont="1" applyBorder="1" applyAlignment="1">
      <alignment horizontal="left" vertical="top"/>
    </xf>
    <xf numFmtId="0" fontId="59" fillId="0" borderId="0" xfId="0" applyFont="1" applyAlignment="1">
      <alignment vertical="center" wrapText="1"/>
    </xf>
    <xf numFmtId="1" fontId="19" fillId="0" borderId="1" xfId="10" applyNumberFormat="1" applyFont="1" applyBorder="1" applyAlignment="1">
      <alignment horizontal="right" vertical="center"/>
    </xf>
    <xf numFmtId="1" fontId="19" fillId="0" borderId="1" xfId="10" applyNumberFormat="1" applyFont="1" applyBorder="1">
      <alignment vertical="center"/>
    </xf>
    <xf numFmtId="1" fontId="19" fillId="0" borderId="21" xfId="10" applyNumberFormat="1" applyFont="1" applyBorder="1">
      <alignment vertical="center"/>
    </xf>
    <xf numFmtId="1" fontId="21" fillId="0" borderId="3" xfId="0" applyNumberFormat="1" applyFont="1" applyBorder="1" applyAlignment="1">
      <alignment horizontal="right" vertical="center"/>
    </xf>
    <xf numFmtId="0" fontId="19" fillId="0" borderId="36" xfId="0" applyFont="1" applyBorder="1" applyAlignment="1">
      <alignment horizontal="right" vertical="center" wrapText="1"/>
    </xf>
    <xf numFmtId="3" fontId="21" fillId="2" borderId="36" xfId="0" applyNumberFormat="1" applyFont="1" applyFill="1" applyBorder="1" applyAlignment="1">
      <alignment horizontal="right" vertical="center"/>
    </xf>
    <xf numFmtId="3" fontId="21" fillId="0" borderId="36" xfId="0" applyNumberFormat="1" applyFont="1" applyBorder="1" applyAlignment="1">
      <alignment horizontal="right" vertical="center"/>
    </xf>
    <xf numFmtId="0" fontId="21" fillId="0" borderId="1" xfId="0" applyFont="1" applyBorder="1" applyAlignment="1">
      <alignment horizontal="right" wrapText="1"/>
    </xf>
    <xf numFmtId="0" fontId="21" fillId="0" borderId="26" xfId="0" applyFont="1" applyBorder="1">
      <alignment vertical="center"/>
    </xf>
    <xf numFmtId="38" fontId="21" fillId="0" borderId="26" xfId="11" applyFont="1" applyFill="1" applyBorder="1">
      <alignment vertical="center"/>
    </xf>
    <xf numFmtId="0" fontId="21" fillId="7" borderId="3" xfId="0" applyFont="1" applyFill="1" applyBorder="1" applyAlignment="1">
      <alignment horizontal="center" vertical="center"/>
    </xf>
    <xf numFmtId="0" fontId="21" fillId="8" borderId="1" xfId="0" applyFont="1" applyFill="1" applyBorder="1" applyAlignment="1">
      <alignment horizontal="left" vertical="center" wrapText="1"/>
    </xf>
    <xf numFmtId="0" fontId="21" fillId="0" borderId="3" xfId="0" applyFont="1" applyBorder="1" applyAlignment="1">
      <alignment horizontal="left" vertical="top"/>
    </xf>
    <xf numFmtId="0" fontId="21" fillId="0" borderId="11" xfId="0" applyFont="1" applyBorder="1" applyAlignment="1">
      <alignment horizontal="center" vertical="top"/>
    </xf>
    <xf numFmtId="0" fontId="21" fillId="0" borderId="1" xfId="0" applyFont="1" applyBorder="1" applyAlignment="1">
      <alignment horizontal="left" vertical="top" wrapText="1"/>
    </xf>
    <xf numFmtId="0" fontId="21" fillId="0" borderId="1" xfId="0" applyFont="1" applyBorder="1" applyAlignment="1">
      <alignment horizontal="center" vertical="top" wrapText="1"/>
    </xf>
    <xf numFmtId="38" fontId="21" fillId="0" borderId="21" xfId="0" applyNumberFormat="1" applyFont="1" applyBorder="1" applyAlignment="1">
      <alignment horizontal="right" vertical="center" wrapText="1"/>
    </xf>
    <xf numFmtId="38" fontId="21" fillId="2" borderId="3" xfId="0" applyNumberFormat="1" applyFont="1" applyFill="1" applyBorder="1" applyAlignment="1">
      <alignment horizontal="right" vertical="center" wrapText="1"/>
    </xf>
    <xf numFmtId="38" fontId="21" fillId="2" borderId="1" xfId="0" applyNumberFormat="1" applyFont="1" applyFill="1" applyBorder="1" applyAlignment="1">
      <alignment horizontal="right" vertical="center" wrapText="1"/>
    </xf>
    <xf numFmtId="38" fontId="21" fillId="2" borderId="21" xfId="0" applyNumberFormat="1" applyFont="1" applyFill="1" applyBorder="1" applyAlignment="1">
      <alignment horizontal="right" vertical="center" wrapText="1"/>
    </xf>
    <xf numFmtId="38" fontId="21" fillId="2" borderId="6" xfId="0" applyNumberFormat="1" applyFont="1" applyFill="1" applyBorder="1" applyAlignment="1">
      <alignment horizontal="right" vertical="center" wrapText="1"/>
    </xf>
    <xf numFmtId="38" fontId="21" fillId="2" borderId="25" xfId="10" applyNumberFormat="1" applyFont="1" applyFill="1" applyBorder="1" applyAlignment="1">
      <alignment horizontal="right" vertical="center" wrapText="1"/>
    </xf>
    <xf numFmtId="38" fontId="21" fillId="0" borderId="21" xfId="0" applyNumberFormat="1" applyFont="1" applyBorder="1" applyAlignment="1">
      <alignment vertical="center" wrapText="1"/>
    </xf>
    <xf numFmtId="38" fontId="21" fillId="0" borderId="3" xfId="0" applyNumberFormat="1" applyFont="1" applyBorder="1" applyAlignment="1">
      <alignment vertical="center" wrapText="1"/>
    </xf>
    <xf numFmtId="176" fontId="38" fillId="0" borderId="1" xfId="0" applyNumberFormat="1" applyFont="1" applyBorder="1" applyAlignment="1">
      <alignment horizontal="left" vertical="center" wrapText="1"/>
    </xf>
    <xf numFmtId="0" fontId="21" fillId="0" borderId="25" xfId="0" applyFont="1" applyBorder="1" applyAlignment="1">
      <alignment horizontal="left" vertical="center" wrapText="1"/>
    </xf>
    <xf numFmtId="9" fontId="24" fillId="0" borderId="1" xfId="0" applyNumberFormat="1" applyFont="1" applyBorder="1" applyAlignment="1">
      <alignment horizontal="center" vertical="center"/>
    </xf>
    <xf numFmtId="0" fontId="19" fillId="0" borderId="0" xfId="8" applyFont="1">
      <alignment vertical="center"/>
    </xf>
    <xf numFmtId="0" fontId="21" fillId="8" borderId="1" xfId="0" applyFont="1" applyFill="1" applyBorder="1" applyAlignment="1">
      <alignment horizontal="center" vertical="center"/>
    </xf>
    <xf numFmtId="0" fontId="53" fillId="0" borderId="1" xfId="0" applyFont="1" applyBorder="1" applyAlignment="1">
      <alignment horizontal="left" vertical="center"/>
    </xf>
    <xf numFmtId="180" fontId="51" fillId="0" borderId="1" xfId="2" applyNumberFormat="1" applyFont="1" applyFill="1" applyBorder="1" applyAlignment="1">
      <alignment horizontal="left" vertical="center" wrapText="1"/>
    </xf>
    <xf numFmtId="0" fontId="21" fillId="0" borderId="21" xfId="0" applyFont="1" applyBorder="1" applyAlignment="1">
      <alignment horizontal="left" vertical="center" wrapText="1"/>
    </xf>
    <xf numFmtId="38" fontId="21" fillId="0" borderId="31" xfId="11" applyFont="1" applyBorder="1" applyAlignment="1">
      <alignment horizontal="right" vertical="center"/>
    </xf>
    <xf numFmtId="176" fontId="38" fillId="0" borderId="8" xfId="0" applyNumberFormat="1" applyFont="1" applyBorder="1" applyAlignment="1">
      <alignment vertical="center" wrapText="1"/>
    </xf>
    <xf numFmtId="0" fontId="14" fillId="0" borderId="0" xfId="0" applyFont="1" applyAlignment="1">
      <alignment horizontal="left" vertical="center"/>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0" fillId="0" borderId="4" xfId="0" applyFont="1" applyBorder="1" applyAlignment="1">
      <alignment horizontal="center" vertical="center"/>
    </xf>
    <xf numFmtId="0" fontId="20" fillId="0" borderId="2" xfId="0" applyFont="1" applyBorder="1" applyAlignment="1">
      <alignment horizontal="center" vertical="center"/>
    </xf>
    <xf numFmtId="0" fontId="20" fillId="9" borderId="2" xfId="0" applyFont="1" applyFill="1" applyBorder="1" applyAlignment="1">
      <alignment horizontal="center" vertical="center" wrapText="1"/>
    </xf>
    <xf numFmtId="0" fontId="20" fillId="9" borderId="4" xfId="0" applyFont="1" applyFill="1" applyBorder="1" applyAlignment="1">
      <alignment horizontal="center" vertical="center" wrapText="1"/>
    </xf>
    <xf numFmtId="0" fontId="20" fillId="9" borderId="3" xfId="0" applyFont="1" applyFill="1" applyBorder="1" applyAlignment="1">
      <alignment horizontal="center" vertical="center" wrapText="1"/>
    </xf>
    <xf numFmtId="0" fontId="21" fillId="0" borderId="2" xfId="0" applyFont="1" applyBorder="1" applyAlignment="1">
      <alignment vertical="center" wrapText="1"/>
    </xf>
    <xf numFmtId="0" fontId="21" fillId="0" borderId="4" xfId="0" applyFont="1" applyBorder="1" applyAlignment="1">
      <alignment vertical="center" wrapText="1"/>
    </xf>
    <xf numFmtId="0" fontId="21" fillId="0" borderId="3" xfId="0" applyFont="1" applyBorder="1" applyAlignment="1">
      <alignment vertical="center" wrapText="1"/>
    </xf>
    <xf numFmtId="0" fontId="20" fillId="0" borderId="3" xfId="0" applyFont="1" applyBorder="1" applyAlignment="1">
      <alignment horizontal="center" vertical="center"/>
    </xf>
    <xf numFmtId="0" fontId="20" fillId="5" borderId="4"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20" fillId="6" borderId="4"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8" borderId="4" xfId="0" applyFont="1" applyFill="1" applyBorder="1" applyAlignment="1">
      <alignment horizontal="center" vertical="center" wrapText="1"/>
    </xf>
    <xf numFmtId="0" fontId="20" fillId="7" borderId="2" xfId="0" applyFont="1" applyFill="1" applyBorder="1" applyAlignment="1">
      <alignment horizontal="center" vertical="center" wrapText="1"/>
    </xf>
    <xf numFmtId="0" fontId="20" fillId="7" borderId="4" xfId="0" applyFont="1" applyFill="1" applyBorder="1" applyAlignment="1">
      <alignment horizontal="center" vertical="center" wrapText="1"/>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51" fillId="0" borderId="2" xfId="2" applyFont="1" applyBorder="1" applyAlignment="1">
      <alignment horizontal="left" vertical="center" wrapText="1"/>
    </xf>
    <xf numFmtId="0" fontId="51" fillId="0" borderId="3" xfId="2" applyFont="1" applyBorder="1" applyAlignment="1">
      <alignment horizontal="left" vertical="center" wrapText="1"/>
    </xf>
    <xf numFmtId="0" fontId="51" fillId="0" borderId="2" xfId="2" applyFont="1" applyFill="1" applyBorder="1" applyAlignment="1">
      <alignment horizontal="left" vertical="center" wrapText="1"/>
    </xf>
    <xf numFmtId="0" fontId="51" fillId="0" borderId="4" xfId="2" applyFont="1" applyFill="1" applyBorder="1" applyAlignment="1">
      <alignment horizontal="left" vertical="center" wrapText="1"/>
    </xf>
    <xf numFmtId="0" fontId="51" fillId="0" borderId="3" xfId="2" applyFont="1" applyFill="1" applyBorder="1" applyAlignment="1">
      <alignment horizontal="left" vertical="center" wrapText="1"/>
    </xf>
    <xf numFmtId="0" fontId="19" fillId="0" borderId="2" xfId="0" applyFont="1" applyBorder="1" applyAlignment="1">
      <alignment horizontal="center" vertical="center"/>
    </xf>
    <xf numFmtId="0" fontId="19" fillId="0" borderId="4" xfId="0" applyFont="1" applyBorder="1" applyAlignment="1">
      <alignment horizontal="center" vertical="center"/>
    </xf>
    <xf numFmtId="0" fontId="19" fillId="0" borderId="3" xfId="0" applyFont="1" applyBorder="1" applyAlignment="1">
      <alignment horizontal="center" vertical="center"/>
    </xf>
    <xf numFmtId="0" fontId="21" fillId="0" borderId="0" xfId="0" applyFont="1" applyAlignment="1">
      <alignment horizontal="left" vertical="center" wrapText="1"/>
    </xf>
    <xf numFmtId="0" fontId="19" fillId="7" borderId="1" xfId="0" applyFont="1" applyFill="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38" fillId="0" borderId="6" xfId="0" applyFont="1" applyBorder="1" applyAlignment="1">
      <alignment horizontal="left" vertical="center"/>
    </xf>
    <xf numFmtId="0" fontId="38" fillId="0" borderId="7" xfId="0" applyFont="1" applyBorder="1" applyAlignment="1">
      <alignment horizontal="left" vertical="center"/>
    </xf>
    <xf numFmtId="0" fontId="38" fillId="0" borderId="8" xfId="0" applyFont="1" applyBorder="1" applyAlignment="1">
      <alignment horizontal="left" vertical="center"/>
    </xf>
    <xf numFmtId="0" fontId="20" fillId="7" borderId="6" xfId="0" applyFont="1" applyFill="1" applyBorder="1" applyAlignment="1">
      <alignment horizontal="center" vertical="center"/>
    </xf>
    <xf numFmtId="0" fontId="20" fillId="7" borderId="7" xfId="0" applyFont="1" applyFill="1" applyBorder="1" applyAlignment="1">
      <alignment horizontal="center" vertical="center"/>
    </xf>
    <xf numFmtId="0" fontId="20" fillId="7" borderId="8" xfId="0" applyFont="1" applyFill="1" applyBorder="1" applyAlignment="1">
      <alignment horizontal="center" vertical="center"/>
    </xf>
    <xf numFmtId="0" fontId="38" fillId="0" borderId="6" xfId="0" applyFont="1" applyBorder="1" applyAlignment="1">
      <alignment horizontal="left" vertical="center" wrapText="1"/>
    </xf>
    <xf numFmtId="0" fontId="38" fillId="0" borderId="7" xfId="0" applyFont="1" applyBorder="1" applyAlignment="1">
      <alignment horizontal="left" vertical="center" wrapText="1"/>
    </xf>
    <xf numFmtId="0" fontId="38" fillId="0" borderId="8" xfId="0" applyFont="1" applyBorder="1" applyAlignment="1">
      <alignment horizontal="left" vertical="center"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19" fillId="7" borderId="6" xfId="0" applyFont="1" applyFill="1" applyBorder="1" applyAlignment="1">
      <alignment horizontal="center" vertical="center" wrapText="1"/>
    </xf>
    <xf numFmtId="0" fontId="19" fillId="7" borderId="8" xfId="0" applyFont="1" applyFill="1" applyBorder="1" applyAlignment="1">
      <alignment horizontal="center" vertical="center" wrapText="1"/>
    </xf>
    <xf numFmtId="0" fontId="24" fillId="0" borderId="3" xfId="0" applyFont="1" applyBorder="1" applyAlignment="1">
      <alignment horizontal="center" vertical="center" wrapText="1"/>
    </xf>
    <xf numFmtId="0" fontId="21" fillId="0" borderId="2" xfId="0" applyFont="1" applyBorder="1" applyAlignment="1">
      <alignment horizontal="center" vertical="center"/>
    </xf>
    <xf numFmtId="0" fontId="21" fillId="0" borderId="4" xfId="0" applyFont="1" applyBorder="1" applyAlignment="1">
      <alignment horizontal="center" vertical="center"/>
    </xf>
    <xf numFmtId="0" fontId="21" fillId="0" borderId="3" xfId="0" applyFont="1" applyBorder="1" applyAlignment="1">
      <alignment horizontal="center" vertical="center"/>
    </xf>
    <xf numFmtId="0" fontId="21" fillId="0" borderId="31" xfId="0" applyFont="1" applyBorder="1" applyAlignment="1">
      <alignment horizontal="center" vertical="center"/>
    </xf>
    <xf numFmtId="0" fontId="21" fillId="8" borderId="6" xfId="0" applyFont="1" applyFill="1" applyBorder="1" applyAlignment="1">
      <alignment horizontal="center" vertical="center" wrapText="1"/>
    </xf>
    <xf numFmtId="0" fontId="21" fillId="8" borderId="7" xfId="0" applyFont="1" applyFill="1" applyBorder="1" applyAlignment="1">
      <alignment horizontal="center" vertical="center" wrapText="1"/>
    </xf>
    <xf numFmtId="0" fontId="21" fillId="8" borderId="8" xfId="0" applyFont="1" applyFill="1" applyBorder="1" applyAlignment="1">
      <alignment horizontal="center" vertical="center" wrapText="1"/>
    </xf>
    <xf numFmtId="0" fontId="21" fillId="0" borderId="33" xfId="0" applyFont="1" applyBorder="1" applyAlignment="1">
      <alignment horizontal="center" vertical="center"/>
    </xf>
    <xf numFmtId="0" fontId="21" fillId="0" borderId="41" xfId="0" applyFont="1" applyBorder="1" applyAlignment="1">
      <alignment horizontal="center" vertical="center"/>
    </xf>
    <xf numFmtId="0" fontId="21" fillId="0" borderId="34" xfId="0" applyFont="1" applyBorder="1" applyAlignment="1">
      <alignment horizontal="center" vertical="center"/>
    </xf>
    <xf numFmtId="0" fontId="20" fillId="8" borderId="6" xfId="0" applyFont="1" applyFill="1" applyBorder="1" applyAlignment="1">
      <alignment horizontal="center" vertical="center" wrapText="1"/>
    </xf>
    <xf numFmtId="0" fontId="20" fillId="8" borderId="7" xfId="0" applyFont="1" applyFill="1" applyBorder="1" applyAlignment="1">
      <alignment horizontal="center" vertical="center" wrapText="1"/>
    </xf>
    <xf numFmtId="0" fontId="20" fillId="8" borderId="8" xfId="0" applyFont="1" applyFill="1" applyBorder="1" applyAlignment="1">
      <alignment horizontal="center" vertical="center" wrapText="1"/>
    </xf>
    <xf numFmtId="176" fontId="38" fillId="0" borderId="6" xfId="0" applyNumberFormat="1" applyFont="1" applyBorder="1" applyAlignment="1">
      <alignment horizontal="left" vertical="center" wrapText="1"/>
    </xf>
    <xf numFmtId="176" fontId="38" fillId="0" borderId="7" xfId="0" applyNumberFormat="1" applyFont="1" applyBorder="1" applyAlignment="1">
      <alignment horizontal="left" vertical="center" wrapText="1"/>
    </xf>
    <xf numFmtId="176" fontId="38" fillId="0" borderId="8" xfId="0" applyNumberFormat="1" applyFont="1" applyBorder="1" applyAlignment="1">
      <alignment horizontal="left"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19" fillId="8" borderId="6" xfId="0" applyFont="1" applyFill="1" applyBorder="1" applyAlignment="1">
      <alignment horizontal="center" vertical="center"/>
    </xf>
    <xf numFmtId="0" fontId="19" fillId="8" borderId="8" xfId="0" applyFont="1" applyFill="1" applyBorder="1" applyAlignment="1">
      <alignment horizontal="center" vertical="center"/>
    </xf>
    <xf numFmtId="0" fontId="21" fillId="0" borderId="2" xfId="0" applyFont="1" applyBorder="1" applyAlignment="1">
      <alignment horizontal="left" vertical="center"/>
    </xf>
    <xf numFmtId="0" fontId="21" fillId="0" borderId="3" xfId="0" applyFont="1" applyBorder="1" applyAlignment="1">
      <alignment horizontal="left" vertical="center"/>
    </xf>
    <xf numFmtId="0" fontId="21" fillId="6" borderId="6"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0" borderId="12"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3" xfId="0" applyFont="1" applyBorder="1" applyAlignment="1">
      <alignment horizontal="center" vertical="center" wrapText="1"/>
    </xf>
    <xf numFmtId="0" fontId="21" fillId="6" borderId="7" xfId="0" applyFont="1" applyFill="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left" vertical="top" wrapText="1"/>
    </xf>
    <xf numFmtId="0" fontId="21" fillId="0" borderId="8" xfId="0" applyFont="1" applyBorder="1" applyAlignment="1">
      <alignment horizontal="left" vertical="top" wrapText="1"/>
    </xf>
    <xf numFmtId="0" fontId="21" fillId="0" borderId="6" xfId="0" applyFont="1" applyBorder="1" applyAlignment="1">
      <alignment horizontal="left" vertical="top"/>
    </xf>
    <xf numFmtId="0" fontId="21" fillId="0" borderId="8" xfId="0" applyFont="1" applyBorder="1" applyAlignment="1">
      <alignment horizontal="left" vertical="top"/>
    </xf>
    <xf numFmtId="0" fontId="19" fillId="0" borderId="1" xfId="0" applyFont="1" applyBorder="1" applyAlignment="1">
      <alignment vertical="center" wrapText="1"/>
    </xf>
    <xf numFmtId="0" fontId="21" fillId="6" borderId="12" xfId="0" applyFont="1" applyFill="1" applyBorder="1" applyAlignment="1">
      <alignment horizontal="center" vertical="center" wrapText="1"/>
    </xf>
    <xf numFmtId="0" fontId="21" fillId="6" borderId="10" xfId="0" applyFont="1" applyFill="1" applyBorder="1" applyAlignment="1">
      <alignment horizontal="center" vertical="center" wrapText="1"/>
    </xf>
    <xf numFmtId="0" fontId="21" fillId="6" borderId="15" xfId="0" applyFont="1" applyFill="1" applyBorder="1" applyAlignment="1">
      <alignment horizontal="center" vertical="center" wrapText="1"/>
    </xf>
    <xf numFmtId="0" fontId="29" fillId="6" borderId="6" xfId="0" applyFont="1" applyFill="1" applyBorder="1" applyAlignment="1">
      <alignment horizontal="center" vertical="center"/>
    </xf>
    <xf numFmtId="0" fontId="29" fillId="6" borderId="8" xfId="0" applyFont="1" applyFill="1" applyBorder="1" applyAlignment="1">
      <alignment horizontal="center" vertical="center"/>
    </xf>
    <xf numFmtId="0" fontId="19" fillId="0" borderId="1" xfId="0" applyFont="1" applyBorder="1" applyAlignment="1">
      <alignment horizontal="left" vertical="center" wrapText="1"/>
    </xf>
    <xf numFmtId="0" fontId="21" fillId="6" borderId="13" xfId="0" applyFont="1" applyFill="1" applyBorder="1" applyAlignment="1">
      <alignment horizontal="center" vertical="center" wrapText="1"/>
    </xf>
    <xf numFmtId="0" fontId="21" fillId="6" borderId="5" xfId="0" applyFont="1" applyFill="1" applyBorder="1" applyAlignment="1">
      <alignment horizontal="center" vertical="center" wrapText="1"/>
    </xf>
    <xf numFmtId="0" fontId="21" fillId="6" borderId="11" xfId="0" applyFont="1" applyFill="1" applyBorder="1" applyAlignment="1">
      <alignment horizontal="center"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center"/>
    </xf>
    <xf numFmtId="0" fontId="21" fillId="0" borderId="1" xfId="0" applyFont="1" applyBorder="1" applyAlignment="1">
      <alignment horizontal="left" vertical="center" wrapText="1"/>
    </xf>
    <xf numFmtId="0" fontId="20" fillId="6" borderId="6" xfId="0" applyFont="1" applyFill="1" applyBorder="1" applyAlignment="1">
      <alignment horizontal="center" vertical="center"/>
    </xf>
    <xf numFmtId="0" fontId="20" fillId="6" borderId="7" xfId="0" applyFont="1" applyFill="1" applyBorder="1" applyAlignment="1">
      <alignment horizontal="center" vertical="center"/>
    </xf>
    <xf numFmtId="0" fontId="20" fillId="6" borderId="8" xfId="0" applyFont="1" applyFill="1" applyBorder="1" applyAlignment="1">
      <alignment horizontal="center" vertical="center"/>
    </xf>
    <xf numFmtId="0" fontId="21" fillId="0" borderId="11" xfId="0" applyFont="1" applyBorder="1" applyAlignment="1">
      <alignment horizontal="center" vertical="center" wrapText="1"/>
    </xf>
    <xf numFmtId="0" fontId="21" fillId="0" borderId="1" xfId="0" applyFont="1" applyBorder="1" applyAlignment="1">
      <alignment horizontal="center" vertical="center"/>
    </xf>
    <xf numFmtId="176" fontId="38" fillId="0" borderId="1" xfId="0" applyNumberFormat="1" applyFont="1" applyBorder="1" applyAlignment="1">
      <alignment horizontal="left" vertical="center" wrapText="1"/>
    </xf>
    <xf numFmtId="0" fontId="20" fillId="6" borderId="6" xfId="0" applyFont="1" applyFill="1" applyBorder="1" applyAlignment="1">
      <alignment horizontal="center" vertical="center" wrapText="1"/>
    </xf>
    <xf numFmtId="0" fontId="20" fillId="6" borderId="7"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19" fillId="0" borderId="0" xfId="0" applyFont="1" applyAlignment="1">
      <alignment horizontal="left" vertical="center" wrapText="1"/>
    </xf>
    <xf numFmtId="0" fontId="21" fillId="0" borderId="2" xfId="0" applyFont="1" applyBorder="1" applyAlignment="1">
      <alignment horizontal="left" vertical="center" wrapText="1"/>
    </xf>
    <xf numFmtId="0" fontId="21" fillId="0" borderId="4" xfId="0" applyFont="1" applyBorder="1" applyAlignment="1">
      <alignment horizontal="left" vertical="center" wrapText="1"/>
    </xf>
    <xf numFmtId="0" fontId="21" fillId="0" borderId="3" xfId="0" applyFont="1" applyBorder="1" applyAlignment="1">
      <alignment horizontal="left" vertical="center" wrapText="1"/>
    </xf>
    <xf numFmtId="0" fontId="19" fillId="6" borderId="6" xfId="0" applyFont="1" applyFill="1" applyBorder="1" applyAlignment="1">
      <alignment horizontal="center" vertical="center"/>
    </xf>
    <xf numFmtId="0" fontId="19" fillId="6" borderId="8" xfId="0" applyFont="1" applyFill="1" applyBorder="1" applyAlignment="1">
      <alignment horizontal="center" vertical="center"/>
    </xf>
    <xf numFmtId="0" fontId="19" fillId="2" borderId="1" xfId="0" applyFont="1" applyFill="1" applyBorder="1" applyAlignment="1">
      <alignment horizontal="center" vertical="center"/>
    </xf>
    <xf numFmtId="0" fontId="19" fillId="0" borderId="2" xfId="0" applyFont="1" applyBorder="1" applyAlignment="1">
      <alignment horizontal="right" vertical="center"/>
    </xf>
    <xf numFmtId="0" fontId="19" fillId="0" borderId="3" xfId="0" applyFont="1" applyBorder="1" applyAlignment="1">
      <alignment horizontal="right" vertical="center"/>
    </xf>
    <xf numFmtId="0" fontId="19" fillId="6" borderId="7" xfId="0" applyFont="1" applyFill="1" applyBorder="1" applyAlignment="1">
      <alignment horizontal="center" vertical="center"/>
    </xf>
    <xf numFmtId="0" fontId="22" fillId="0" borderId="1" xfId="0" applyFont="1" applyBorder="1" applyAlignment="1">
      <alignment horizontal="left" vertical="center" wrapText="1"/>
    </xf>
    <xf numFmtId="0" fontId="19" fillId="0" borderId="1" xfId="0" applyFont="1" applyBorder="1" applyAlignment="1">
      <alignment horizontal="center" vertical="center" textRotation="255"/>
    </xf>
    <xf numFmtId="0" fontId="22" fillId="0" borderId="2" xfId="0" applyFont="1" applyBorder="1" applyAlignment="1">
      <alignment horizontal="center" vertical="center" textRotation="255" wrapText="1"/>
    </xf>
    <xf numFmtId="0" fontId="22" fillId="0" borderId="4" xfId="0" applyFont="1" applyBorder="1" applyAlignment="1">
      <alignment horizontal="center" vertical="center" textRotation="255" wrapText="1"/>
    </xf>
    <xf numFmtId="0" fontId="22" fillId="0" borderId="3" xfId="0" applyFont="1" applyBorder="1" applyAlignment="1">
      <alignment horizontal="center" vertical="center" textRotation="255" wrapText="1"/>
    </xf>
    <xf numFmtId="0" fontId="19" fillId="0" borderId="15" xfId="0" applyFont="1" applyBorder="1" applyAlignment="1">
      <alignment horizontal="center" vertical="center"/>
    </xf>
    <xf numFmtId="0" fontId="19" fillId="0" borderId="29" xfId="0" applyFont="1" applyBorder="1" applyAlignment="1">
      <alignment horizontal="center" vertical="center"/>
    </xf>
    <xf numFmtId="0" fontId="19" fillId="0" borderId="11" xfId="0" applyFont="1" applyBorder="1" applyAlignment="1">
      <alignment horizontal="center" vertical="center"/>
    </xf>
    <xf numFmtId="0" fontId="21" fillId="0" borderId="10" xfId="0" applyFont="1" applyBorder="1" applyAlignment="1">
      <alignment horizontal="left" vertical="center" wrapText="1"/>
    </xf>
    <xf numFmtId="0" fontId="22" fillId="0" borderId="15"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11" xfId="0" applyFont="1" applyBorder="1" applyAlignment="1">
      <alignment horizontal="center" vertical="center" wrapText="1"/>
    </xf>
    <xf numFmtId="179" fontId="21" fillId="0" borderId="2" xfId="7" applyNumberFormat="1" applyFont="1" applyFill="1" applyBorder="1" applyAlignment="1">
      <alignment horizontal="center" vertical="center" wrapText="1"/>
    </xf>
    <xf numFmtId="179" fontId="21" fillId="0" borderId="4" xfId="7" applyNumberFormat="1" applyFont="1" applyFill="1" applyBorder="1" applyAlignment="1">
      <alignment horizontal="center" vertical="center" wrapText="1"/>
    </xf>
    <xf numFmtId="179" fontId="21" fillId="0" borderId="3" xfId="7" applyNumberFormat="1" applyFont="1" applyFill="1" applyBorder="1" applyAlignment="1">
      <alignment horizontal="center" vertical="center" wrapText="1"/>
    </xf>
    <xf numFmtId="0" fontId="22" fillId="0" borderId="1" xfId="0" applyFont="1" applyBorder="1" applyAlignment="1">
      <alignment horizontal="left" vertical="top" wrapText="1"/>
    </xf>
    <xf numFmtId="0" fontId="19" fillId="6" borderId="12" xfId="0" applyFont="1" applyFill="1" applyBorder="1" applyAlignment="1">
      <alignment horizontal="center" vertical="center"/>
    </xf>
    <xf numFmtId="0" fontId="19" fillId="6" borderId="15" xfId="0" applyFont="1" applyFill="1" applyBorder="1" applyAlignment="1">
      <alignment horizontal="center" vertical="center"/>
    </xf>
    <xf numFmtId="0" fontId="19" fillId="6" borderId="13" xfId="0" applyFont="1" applyFill="1" applyBorder="1" applyAlignment="1">
      <alignment horizontal="center" vertical="center"/>
    </xf>
    <xf numFmtId="0" fontId="19" fillId="6" borderId="11" xfId="0" applyFont="1" applyFill="1" applyBorder="1" applyAlignment="1">
      <alignment horizontal="center" vertical="center"/>
    </xf>
    <xf numFmtId="0" fontId="19" fillId="0" borderId="6" xfId="0" applyFont="1" applyBorder="1" applyAlignment="1">
      <alignment horizontal="left" vertical="center"/>
    </xf>
    <xf numFmtId="0" fontId="19" fillId="0" borderId="8" xfId="0" applyFont="1" applyBorder="1" applyAlignment="1">
      <alignment horizontal="left" vertical="center"/>
    </xf>
    <xf numFmtId="0" fontId="19" fillId="6" borderId="2" xfId="0" applyFont="1" applyFill="1" applyBorder="1" applyAlignment="1">
      <alignment horizontal="center" vertical="center" wrapText="1"/>
    </xf>
    <xf numFmtId="0" fontId="19" fillId="6" borderId="3" xfId="0" applyFont="1" applyFill="1" applyBorder="1" applyAlignment="1">
      <alignment horizontal="center" vertical="center" wrapText="1"/>
    </xf>
    <xf numFmtId="0" fontId="19" fillId="0" borderId="2" xfId="0" applyFont="1" applyBorder="1" applyAlignment="1">
      <alignment vertical="center" wrapText="1"/>
    </xf>
    <xf numFmtId="0" fontId="19" fillId="0" borderId="3" xfId="0" applyFont="1" applyBorder="1" applyAlignment="1">
      <alignment vertical="center" wrapText="1"/>
    </xf>
    <xf numFmtId="0" fontId="19" fillId="6" borderId="1" xfId="0" applyFont="1" applyFill="1" applyBorder="1" applyAlignment="1">
      <alignment horizontal="center" vertical="center"/>
    </xf>
    <xf numFmtId="0" fontId="21" fillId="0" borderId="7" xfId="0" applyFont="1" applyBorder="1" applyAlignment="1">
      <alignment horizontal="left" vertical="top" wrapText="1"/>
    </xf>
    <xf numFmtId="0" fontId="20" fillId="5" borderId="6"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19" fillId="9" borderId="2" xfId="0" applyFont="1" applyFill="1" applyBorder="1" applyAlignment="1">
      <alignment horizontal="center" vertical="center"/>
    </xf>
    <xf numFmtId="0" fontId="19" fillId="9" borderId="3" xfId="0" applyFont="1" applyFill="1" applyBorder="1" applyAlignment="1">
      <alignment horizontal="center" vertical="center"/>
    </xf>
    <xf numFmtId="0" fontId="20" fillId="9" borderId="6" xfId="0" applyFont="1" applyFill="1" applyBorder="1" applyAlignment="1">
      <alignment horizontal="center" vertical="center" wrapText="1"/>
    </xf>
    <xf numFmtId="0" fontId="20" fillId="9" borderId="7" xfId="0" applyFont="1" applyFill="1" applyBorder="1" applyAlignment="1">
      <alignment horizontal="center" vertical="center" wrapText="1"/>
    </xf>
    <xf numFmtId="0" fontId="20" fillId="9" borderId="8" xfId="0" applyFont="1" applyFill="1" applyBorder="1" applyAlignment="1">
      <alignment horizontal="center" vertical="center" wrapText="1"/>
    </xf>
    <xf numFmtId="0" fontId="19" fillId="9" borderId="6" xfId="0" applyFont="1" applyFill="1" applyBorder="1" applyAlignment="1">
      <alignment horizontal="center" vertical="center" wrapText="1"/>
    </xf>
    <xf numFmtId="0" fontId="19" fillId="9" borderId="7" xfId="0" applyFont="1" applyFill="1" applyBorder="1" applyAlignment="1">
      <alignment horizontal="center" vertical="center" wrapText="1"/>
    </xf>
    <xf numFmtId="0" fontId="19" fillId="9" borderId="8" xfId="0" applyFont="1" applyFill="1" applyBorder="1" applyAlignment="1">
      <alignment horizontal="center" vertical="center" wrapText="1"/>
    </xf>
    <xf numFmtId="0" fontId="21" fillId="0" borderId="21" xfId="0" applyFont="1" applyBorder="1" applyAlignment="1">
      <alignment horizontal="left" vertical="center" wrapText="1"/>
    </xf>
    <xf numFmtId="0" fontId="21" fillId="0" borderId="31" xfId="0" applyFont="1" applyBorder="1" applyAlignment="1">
      <alignment horizontal="left" vertical="center" wrapText="1"/>
    </xf>
    <xf numFmtId="0" fontId="21" fillId="0" borderId="42" xfId="0" applyFont="1" applyBorder="1" applyAlignment="1">
      <alignment horizontal="left" vertical="center" wrapText="1"/>
    </xf>
    <xf numFmtId="0" fontId="21" fillId="0" borderId="43" xfId="0" applyFont="1" applyBorder="1" applyAlignment="1">
      <alignment horizontal="left" vertical="center" wrapText="1"/>
    </xf>
    <xf numFmtId="0" fontId="21" fillId="0" borderId="44" xfId="0" applyFont="1" applyBorder="1" applyAlignment="1">
      <alignment horizontal="left" vertical="center" wrapText="1"/>
    </xf>
    <xf numFmtId="0" fontId="21" fillId="0" borderId="33" xfId="0" applyFont="1" applyBorder="1" applyAlignment="1">
      <alignment horizontal="left" vertical="center"/>
    </xf>
    <xf numFmtId="0" fontId="21" fillId="0" borderId="34" xfId="0" applyFont="1" applyBorder="1" applyAlignment="1">
      <alignment horizontal="left" vertical="center"/>
    </xf>
    <xf numFmtId="0" fontId="19" fillId="9" borderId="6" xfId="0" applyFont="1" applyFill="1" applyBorder="1" applyAlignment="1">
      <alignment horizontal="center" vertical="center"/>
    </xf>
    <xf numFmtId="0" fontId="19" fillId="9" borderId="8" xfId="0" applyFont="1" applyFill="1" applyBorder="1" applyAlignment="1">
      <alignment horizontal="center" vertical="center"/>
    </xf>
    <xf numFmtId="0" fontId="19" fillId="9" borderId="7" xfId="0" applyFont="1" applyFill="1" applyBorder="1" applyAlignment="1">
      <alignment horizontal="center" vertical="center"/>
    </xf>
    <xf numFmtId="0" fontId="19" fillId="9" borderId="2" xfId="0" applyFont="1" applyFill="1" applyBorder="1" applyAlignment="1">
      <alignment horizontal="center" vertical="center" wrapText="1"/>
    </xf>
  </cellXfs>
  <cellStyles count="14">
    <cellStyle name="パーセント" xfId="10" builtinId="5"/>
    <cellStyle name="パーセント 2" xfId="7" xr:uid="{58E7D866-89EB-4615-B682-ACFE53A36A66}"/>
    <cellStyle name="ハイパーリンク" xfId="2" builtinId="8"/>
    <cellStyle name="桁区切り" xfId="11" builtinId="6"/>
    <cellStyle name="桁区切り 2" xfId="4" xr:uid="{84680D27-741A-48DC-89BB-608C03EC0CB1}"/>
    <cellStyle name="標準" xfId="0" builtinId="0"/>
    <cellStyle name="標準 10 2 5" xfId="12" xr:uid="{A0D8DD10-E43F-468D-94D6-BAC16378804A}"/>
    <cellStyle name="標準 2" xfId="1" xr:uid="{7CC6F130-59A1-47C8-AABA-D6814F4FCE77}"/>
    <cellStyle name="標準 2 2" xfId="3" xr:uid="{83C9A08D-9187-4922-A506-32638EE0DA13}"/>
    <cellStyle name="標準 2 2 2" xfId="8" xr:uid="{E32C5B7B-4E2C-41CD-97F4-297AF3D45D09}"/>
    <cellStyle name="標準 2 3" xfId="5" xr:uid="{DF5B07FE-698A-4AA7-B7F9-149B9241E1B1}"/>
    <cellStyle name="標準 2 3 2" xfId="6" xr:uid="{09019390-6A61-48B1-B632-EEA480F09F54}"/>
    <cellStyle name="標準 2 3 2 2" xfId="9" xr:uid="{A11F1F1F-4C2D-4F3B-9D00-32CE7C8A492F}"/>
    <cellStyle name="標準 3" xfId="13" xr:uid="{4EBE7CFF-3BAF-4CC4-88F1-AE75182198DE}"/>
  </cellStyles>
  <dxfs count="13">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patternType="solid">
          <fgColor auto="1"/>
          <bgColor theme="5" tint="0.79998168889431442"/>
        </patternFill>
      </fill>
    </dxf>
    <dxf>
      <fill>
        <patternFill>
          <bgColor theme="7" tint="0.59996337778862885"/>
        </patternFill>
      </fill>
    </dxf>
    <dxf>
      <fill>
        <patternFill>
          <fgColor theme="5" tint="0.79998168889431442"/>
        </patternFill>
      </fill>
    </dxf>
    <dxf>
      <fill>
        <patternFill patternType="none">
          <fgColor indexed="64"/>
          <bgColor auto="1"/>
        </patternFill>
      </fill>
    </dxf>
    <dxf>
      <fill>
        <patternFill>
          <bgColor theme="5" tint="0.79998168889431442"/>
        </patternFill>
      </fill>
    </dxf>
  </dxfs>
  <tableStyles count="0" defaultTableStyle="TableStyleMedium2" defaultPivotStyle="PivotStyleLight16"/>
  <colors>
    <mruColors>
      <color rgb="FF0000FF"/>
      <color rgb="FFDEEEE1"/>
      <color rgb="FFDCD4B6"/>
      <color rgb="FFDED8E8"/>
      <color rgb="FFF4E4EE"/>
      <color rgb="FFF1E7F0"/>
      <color rgb="FFE5D9E7"/>
      <color rgb="FFD8CFAC"/>
      <color rgb="FFD4D5AF"/>
      <color rgb="FFF9DF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7</xdr:col>
      <xdr:colOff>495300</xdr:colOff>
      <xdr:row>5</xdr:row>
      <xdr:rowOff>0</xdr:rowOff>
    </xdr:from>
    <xdr:to>
      <xdr:col>11</xdr:col>
      <xdr:colOff>47625</xdr:colOff>
      <xdr:row>18</xdr:row>
      <xdr:rowOff>180975</xdr:rowOff>
    </xdr:to>
    <xdr:sp macro="" textlink="">
      <xdr:nvSpPr>
        <xdr:cNvPr id="2" name="テキスト ボックス 1">
          <a:extLst>
            <a:ext uri="{FF2B5EF4-FFF2-40B4-BE49-F238E27FC236}">
              <a16:creationId xmlns:a16="http://schemas.microsoft.com/office/drawing/2014/main" id="{78463C2C-B42D-85A1-6EF9-8B81AE87DCD7}"/>
            </a:ext>
          </a:extLst>
        </xdr:cNvPr>
        <xdr:cNvSpPr txBox="1"/>
      </xdr:nvSpPr>
      <xdr:spPr>
        <a:xfrm>
          <a:off x="10725150" y="990600"/>
          <a:ext cx="3743325" cy="3086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追加情報に合わせて変更</a:t>
          </a:r>
        </a:p>
      </xdr:txBody>
    </xdr:sp>
    <xdr:clientData/>
  </xdr:twoCellAnchor>
</xdr:wsDr>
</file>

<file path=xl/theme/theme1.xml><?xml version="1.0" encoding="utf-8"?>
<a:theme xmlns:a="http://schemas.openxmlformats.org/drawingml/2006/main" name="Office Theme 2007 - 2010">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wacoalholdings.jp/sustainability/environment/efforts/" TargetMode="External"/><Relationship Id="rId3" Type="http://schemas.openxmlformats.org/officeDocument/2006/relationships/hyperlink" Target="https://www.wacoalholdings.jp/sustainability/environment/target/" TargetMode="External"/><Relationship Id="rId7" Type="http://schemas.openxmlformats.org/officeDocument/2006/relationships/hyperlink" Target="https://www.wacoalholdings.jp/group/files/compliance_ehics.pdf" TargetMode="External"/><Relationship Id="rId2" Type="http://schemas.openxmlformats.org/officeDocument/2006/relationships/hyperlink" Target="https://www.wacoalholdings.jp/sustainability/files/environmental_policy.pdf" TargetMode="External"/><Relationship Id="rId1" Type="http://schemas.openxmlformats.org/officeDocument/2006/relationships/hyperlink" Target="https://www.wacoalholdings.jp/sustainability/environment/activities/" TargetMode="External"/><Relationship Id="rId6" Type="http://schemas.openxmlformats.org/officeDocument/2006/relationships/hyperlink" Target="https://www.wacoalholdings.jp/sustainability/policy/" TargetMode="External"/><Relationship Id="rId5" Type="http://schemas.openxmlformats.org/officeDocument/2006/relationships/hyperlink" Target="https://www.wacoalholdings.jp/group/files/compliance_action.pdf" TargetMode="External"/><Relationship Id="rId4" Type="http://schemas.openxmlformats.org/officeDocument/2006/relationships/hyperlink" Target="https://www.wacoalholdings.jp/sustainability/files/wacoalholdingsTCFD_jp.pdf"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hyperlink" Target="https://www.wacoalholdings.jp/sustainability/files/Basic-Policy-on-Customer-Harassment.pdf" TargetMode="External"/><Relationship Id="rId13" Type="http://schemas.openxmlformats.org/officeDocument/2006/relationships/hyperlink" Target="https://www.wacoalholdings.jp/sustainability/safety/policy/" TargetMode="External"/><Relationship Id="rId3" Type="http://schemas.openxmlformats.org/officeDocument/2006/relationships/hyperlink" Target="https://www.wacoalholdings.jp/sustainability/contribution/education/" TargetMode="External"/><Relationship Id="rId7" Type="http://schemas.openxmlformats.org/officeDocument/2006/relationships/hyperlink" Target="https://www.wacoalholdings.jp/sustainability/files/Basic-Policy-on-Customer-Harassment.pdf" TargetMode="External"/><Relationship Id="rId12" Type="http://schemas.openxmlformats.org/officeDocument/2006/relationships/hyperlink" Target="https://www.wacoalholdings.jp/sustainability/policy/" TargetMode="External"/><Relationship Id="rId2" Type="http://schemas.openxmlformats.org/officeDocument/2006/relationships/hyperlink" Target="https://www.wacoalholdings.jp/sustainability/talk_with_stockholder/" TargetMode="External"/><Relationship Id="rId16" Type="http://schemas.openxmlformats.org/officeDocument/2006/relationships/printerSettings" Target="../printerSettings/printerSettings12.bin"/><Relationship Id="rId1" Type="http://schemas.openxmlformats.org/officeDocument/2006/relationships/hyperlink" Target="https://www.wacoalholdings.jp/sustainability/csr/" TargetMode="External"/><Relationship Id="rId6" Type="http://schemas.openxmlformats.org/officeDocument/2006/relationships/hyperlink" Target="https://www.wacoalholdings.jp/group/files/compliance_action.pdf" TargetMode="External"/><Relationship Id="rId11" Type="http://schemas.openxmlformats.org/officeDocument/2006/relationships/hyperlink" Target="https://www.wacoalholdings.jp/group/files/compliance_ehics.pdf" TargetMode="External"/><Relationship Id="rId5" Type="http://schemas.openxmlformats.org/officeDocument/2006/relationships/hyperlink" Target="https://www.wacoalholdings.jp/sustainability/pdf/human_rights_policy.pdf" TargetMode="External"/><Relationship Id="rId15" Type="http://schemas.openxmlformats.org/officeDocument/2006/relationships/hyperlink" Target="https://www.wacoalholdings.jp/sustainability/pdf/csr_guideline.pdf" TargetMode="External"/><Relationship Id="rId10" Type="http://schemas.openxmlformats.org/officeDocument/2006/relationships/hyperlink" Target="https://www.wacoalholdings.jp/sustainability/customersupport/" TargetMode="External"/><Relationship Id="rId4" Type="http://schemas.openxmlformats.org/officeDocument/2006/relationships/hyperlink" Target="https://www.wacoalholdings.jp/sustainability/contribution/culture/" TargetMode="External"/><Relationship Id="rId9" Type="http://schemas.openxmlformats.org/officeDocument/2006/relationships/hyperlink" Target="https://www.wacoalholdings.jp/sustainability/resource/" TargetMode="External"/><Relationship Id="rId14" Type="http://schemas.openxmlformats.org/officeDocument/2006/relationships/hyperlink" Target="https://www.wacoalholdings.jp/sustainability/files/E16_200303-1-1.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wacoalholdings.jp/sustainability/csr/monitoringresults/"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www.wacoalholdings.jp/sustainability/csr/list/" TargetMode="External"/><Relationship Id="rId2" Type="http://schemas.openxmlformats.org/officeDocument/2006/relationships/hyperlink" Target="https://www.wacoalholdings.jp/sustainability/files/List-of-factories-entrusted-with-the-manufacturing-of-products.pdf" TargetMode="External"/><Relationship Id="rId1" Type="http://schemas.openxmlformats.org/officeDocument/2006/relationships/hyperlink" Target="https://www.wacoalholdings.jp/sustainability/files/Wacoal-Holdings-Corp.-Partner-Factory-List.pdf" TargetMode="Externa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8" Type="http://schemas.openxmlformats.org/officeDocument/2006/relationships/hyperlink" Target="https://www.wacoalholdings.jp/group/files/governance_guideline.pdf" TargetMode="External"/><Relationship Id="rId13" Type="http://schemas.openxmlformats.org/officeDocument/2006/relationships/hyperlink" Target="https://www.wacoalholdings.jp/sustainability/risk_management/" TargetMode="External"/><Relationship Id="rId18" Type="http://schemas.openxmlformats.org/officeDocument/2006/relationships/printerSettings" Target="../printerSettings/printerSettings40.bin"/><Relationship Id="rId3" Type="http://schemas.openxmlformats.org/officeDocument/2006/relationships/hyperlink" Target="https://www.wacoalholdings.jp/group/compliance/" TargetMode="External"/><Relationship Id="rId7" Type="http://schemas.openxmlformats.org/officeDocument/2006/relationships/hyperlink" Target="https://www.wacoalholdings.jp/sustainability/risk_management/bcp/" TargetMode="External"/><Relationship Id="rId12" Type="http://schemas.openxmlformats.org/officeDocument/2006/relationships/hyperlink" Target="https://www.wacoalholdings.jp/group/governance/" TargetMode="External"/><Relationship Id="rId17" Type="http://schemas.openxmlformats.org/officeDocument/2006/relationships/hyperlink" Target="https://www.wacoalholdings.jp/sustainability/risk_management/fair_trade/" TargetMode="External"/><Relationship Id="rId2" Type="http://schemas.openxmlformats.org/officeDocument/2006/relationships/hyperlink" Target="https://www.wacoalholdings.jp/sustainability/policy/" TargetMode="External"/><Relationship Id="rId16" Type="http://schemas.openxmlformats.org/officeDocument/2006/relationships/hyperlink" Target="https://www.wacoalholdings.jp/group/governance/stock/" TargetMode="External"/><Relationship Id="rId1" Type="http://schemas.openxmlformats.org/officeDocument/2006/relationships/hyperlink" Target="https://www.wacoalholdings.jp/group/files/governance_report.pdf" TargetMode="External"/><Relationship Id="rId6" Type="http://schemas.openxmlformats.org/officeDocument/2006/relationships/hyperlink" Target="https://www.wacoalholdings.jp/group/files/tax_code_of_conduct.pdf" TargetMode="External"/><Relationship Id="rId11" Type="http://schemas.openxmlformats.org/officeDocument/2006/relationships/hyperlink" Target="https://www.wacoalholdings.jp/group/governance/stock/" TargetMode="External"/><Relationship Id="rId5" Type="http://schemas.openxmlformats.org/officeDocument/2006/relationships/hyperlink" Target="https://www.wacoalholdings.jp/privacy/" TargetMode="External"/><Relationship Id="rId15" Type="http://schemas.openxmlformats.org/officeDocument/2006/relationships/hyperlink" Target="https://www.wacoalholdings.jp/group/files/compliance_action.pdf" TargetMode="External"/><Relationship Id="rId10" Type="http://schemas.openxmlformats.org/officeDocument/2006/relationships/hyperlink" Target="https://www.wacoalholdings.jp/group/files/governance_outsidedirectors.pdf" TargetMode="External"/><Relationship Id="rId4" Type="http://schemas.openxmlformats.org/officeDocument/2006/relationships/hyperlink" Target="https://www.wacoalholdings.jp/securitypolicy/" TargetMode="External"/><Relationship Id="rId9" Type="http://schemas.openxmlformats.org/officeDocument/2006/relationships/hyperlink" Target="https://www.wacoalholdings.jp/group/files/criteria_for_election_of_officers.pdf" TargetMode="External"/><Relationship Id="rId14" Type="http://schemas.openxmlformats.org/officeDocument/2006/relationships/hyperlink" Target="https://www.wacoalholdings.jp/group/files/compliance_ehics.pdf"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wacoalholdings.jp/group/governance/initiative/" TargetMode="Externa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wacoalholdings.jp/group/files/executive_remuneration_system.pdf" TargetMode="Externa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wacoalholdings.jp/group/governance/rewar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wacoalholdings.jp/group/governance/stock/" TargetMode="Externa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3B85D-F1FC-423A-959A-369648B57D88}">
  <sheetPr codeName="Sheet1">
    <tabColor theme="1"/>
    <pageSetUpPr fitToPage="1"/>
  </sheetPr>
  <dimension ref="A1:C38"/>
  <sheetViews>
    <sheetView tabSelected="1" view="pageBreakPreview" zoomScaleNormal="85" zoomScaleSheetLayoutView="100" workbookViewId="0">
      <selection activeCell="D9" sqref="D9"/>
    </sheetView>
  </sheetViews>
  <sheetFormatPr defaultColWidth="13.75" defaultRowHeight="12" x14ac:dyDescent="0.25"/>
  <cols>
    <col min="1" max="1" width="50.625" style="19" customWidth="1"/>
    <col min="2" max="2" width="50.625" style="20" customWidth="1"/>
    <col min="3" max="3" width="50.625" style="19" customWidth="1"/>
    <col min="4" max="4" width="54.625" style="19" customWidth="1"/>
    <col min="5" max="16384" width="13.75" style="19"/>
  </cols>
  <sheetData>
    <row r="1" spans="1:3" s="17" customFormat="1" ht="18.75" x14ac:dyDescent="0.25">
      <c r="A1" s="399" t="s">
        <v>27</v>
      </c>
      <c r="B1" s="399"/>
    </row>
    <row r="2" spans="1:3" x14ac:dyDescent="0.25">
      <c r="A2" s="303" t="s">
        <v>491</v>
      </c>
      <c r="B2" s="304" t="s">
        <v>492</v>
      </c>
      <c r="C2" s="18">
        <v>46324</v>
      </c>
    </row>
    <row r="4" spans="1:3" ht="16.5" customHeight="1" x14ac:dyDescent="0.25">
      <c r="A4" s="16" t="s">
        <v>107</v>
      </c>
    </row>
    <row r="5" spans="1:3" ht="16.5" customHeight="1" x14ac:dyDescent="0.25">
      <c r="A5" s="288" t="s">
        <v>95</v>
      </c>
      <c r="B5" s="288"/>
    </row>
    <row r="6" spans="1:3" ht="16.5" customHeight="1" x14ac:dyDescent="0.25">
      <c r="A6" s="316" t="s">
        <v>106</v>
      </c>
      <c r="B6" s="315" t="s">
        <v>105</v>
      </c>
      <c r="C6" s="317" t="s">
        <v>173</v>
      </c>
    </row>
    <row r="7" spans="1:3" x14ac:dyDescent="0.25">
      <c r="A7" s="19" t="s">
        <v>554</v>
      </c>
      <c r="B7" s="20" t="s">
        <v>524</v>
      </c>
      <c r="C7" s="19" t="s">
        <v>555</v>
      </c>
    </row>
    <row r="8" spans="1:3" ht="14.25" x14ac:dyDescent="0.25">
      <c r="A8" s="306" t="s">
        <v>155</v>
      </c>
      <c r="B8" s="305" t="s">
        <v>158</v>
      </c>
      <c r="C8" s="305" t="s">
        <v>160</v>
      </c>
    </row>
    <row r="9" spans="1:3" ht="14.25" x14ac:dyDescent="0.25">
      <c r="A9" s="306" t="s">
        <v>102</v>
      </c>
      <c r="B9" s="306" t="s">
        <v>556</v>
      </c>
      <c r="C9" s="306" t="s">
        <v>557</v>
      </c>
    </row>
    <row r="10" spans="1:3" ht="14.25" x14ac:dyDescent="0.25">
      <c r="A10" s="306" t="s">
        <v>156</v>
      </c>
      <c r="B10" s="306" t="s">
        <v>496</v>
      </c>
      <c r="C10" s="306" t="s">
        <v>592</v>
      </c>
    </row>
    <row r="11" spans="1:3" ht="14.25" x14ac:dyDescent="0.25">
      <c r="A11" s="306" t="s">
        <v>98</v>
      </c>
      <c r="B11" s="306" t="s">
        <v>514</v>
      </c>
      <c r="C11" s="306" t="s">
        <v>594</v>
      </c>
    </row>
    <row r="12" spans="1:3" ht="14.25" x14ac:dyDescent="0.25">
      <c r="A12" s="306" t="s">
        <v>100</v>
      </c>
      <c r="B12" s="306" t="s">
        <v>516</v>
      </c>
      <c r="C12" s="306" t="s">
        <v>596</v>
      </c>
    </row>
    <row r="13" spans="1:3" ht="14.25" x14ac:dyDescent="0.25">
      <c r="A13" s="306" t="s">
        <v>654</v>
      </c>
      <c r="B13" s="305" t="s">
        <v>608</v>
      </c>
      <c r="C13" s="305" t="s">
        <v>598</v>
      </c>
    </row>
    <row r="14" spans="1:3" ht="14.25" x14ac:dyDescent="0.25">
      <c r="A14" s="306" t="s">
        <v>490</v>
      </c>
      <c r="B14" s="20" t="s">
        <v>523</v>
      </c>
      <c r="C14" s="305" t="s">
        <v>600</v>
      </c>
    </row>
    <row r="15" spans="1:3" ht="14.25" x14ac:dyDescent="0.25">
      <c r="A15" s="306" t="s">
        <v>157</v>
      </c>
      <c r="B15" s="305" t="s">
        <v>607</v>
      </c>
      <c r="C15" s="305" t="s">
        <v>601</v>
      </c>
    </row>
    <row r="16" spans="1:3" ht="14.25" x14ac:dyDescent="0.25">
      <c r="A16" s="306" t="s">
        <v>489</v>
      </c>
      <c r="B16" s="305" t="s">
        <v>609</v>
      </c>
      <c r="C16" s="305" t="s">
        <v>602</v>
      </c>
    </row>
    <row r="17" spans="2:3" ht="14.25" x14ac:dyDescent="0.25">
      <c r="B17" s="306" t="s">
        <v>610</v>
      </c>
      <c r="C17" s="305" t="s">
        <v>605</v>
      </c>
    </row>
    <row r="18" spans="2:3" ht="14.25" x14ac:dyDescent="0.25">
      <c r="B18" s="306" t="s">
        <v>611</v>
      </c>
      <c r="C18" s="305" t="s">
        <v>655</v>
      </c>
    </row>
    <row r="19" spans="2:3" ht="14.25" x14ac:dyDescent="0.25">
      <c r="B19" s="306" t="s">
        <v>612</v>
      </c>
      <c r="C19" s="305" t="s">
        <v>653</v>
      </c>
    </row>
    <row r="20" spans="2:3" ht="14.25" x14ac:dyDescent="0.25">
      <c r="B20" s="306" t="s">
        <v>613</v>
      </c>
      <c r="C20" s="322"/>
    </row>
    <row r="21" spans="2:3" ht="14.25" x14ac:dyDescent="0.25">
      <c r="B21" s="306" t="s">
        <v>614</v>
      </c>
      <c r="C21" s="322"/>
    </row>
    <row r="22" spans="2:3" ht="14.25" x14ac:dyDescent="0.25">
      <c r="B22" s="306" t="s">
        <v>615</v>
      </c>
      <c r="C22" s="322"/>
    </row>
    <row r="23" spans="2:3" ht="14.25" x14ac:dyDescent="0.25">
      <c r="B23" s="306" t="s">
        <v>616</v>
      </c>
      <c r="C23" s="322"/>
    </row>
    <row r="24" spans="2:3" ht="14.25" x14ac:dyDescent="0.25">
      <c r="B24" s="306" t="s">
        <v>617</v>
      </c>
      <c r="C24" s="322"/>
    </row>
    <row r="25" spans="2:3" ht="14.25" x14ac:dyDescent="0.25">
      <c r="B25" s="306" t="s">
        <v>618</v>
      </c>
    </row>
    <row r="26" spans="2:3" ht="14.25" x14ac:dyDescent="0.25">
      <c r="B26" s="306" t="s">
        <v>619</v>
      </c>
    </row>
    <row r="27" spans="2:3" ht="14.25" x14ac:dyDescent="0.25">
      <c r="B27" s="306" t="s">
        <v>620</v>
      </c>
    </row>
    <row r="28" spans="2:3" ht="14.25" x14ac:dyDescent="0.25">
      <c r="B28" s="306" t="s">
        <v>621</v>
      </c>
    </row>
    <row r="29" spans="2:3" ht="14.25" x14ac:dyDescent="0.25">
      <c r="B29" s="306" t="s">
        <v>622</v>
      </c>
    </row>
    <row r="30" spans="2:3" ht="14.25" x14ac:dyDescent="0.25">
      <c r="B30" s="306" t="s">
        <v>623</v>
      </c>
    </row>
    <row r="31" spans="2:3" ht="14.25" x14ac:dyDescent="0.25">
      <c r="B31" s="306" t="s">
        <v>624</v>
      </c>
    </row>
    <row r="32" spans="2:3" ht="14.25" x14ac:dyDescent="0.25">
      <c r="B32" s="306" t="s">
        <v>541</v>
      </c>
    </row>
    <row r="33" spans="1:2" x14ac:dyDescent="0.25">
      <c r="B33" s="19" t="s">
        <v>553</v>
      </c>
    </row>
    <row r="34" spans="1:2" ht="14.25" x14ac:dyDescent="0.25">
      <c r="B34" s="305" t="s">
        <v>625</v>
      </c>
    </row>
    <row r="35" spans="1:2" ht="14.25" x14ac:dyDescent="0.25">
      <c r="B35" s="306" t="s">
        <v>626</v>
      </c>
    </row>
    <row r="36" spans="1:2" ht="16.5" customHeight="1" x14ac:dyDescent="0.25">
      <c r="B36" s="306" t="s">
        <v>627</v>
      </c>
    </row>
    <row r="37" spans="1:2" ht="14.25" x14ac:dyDescent="0.25">
      <c r="A37" s="19" t="s">
        <v>29</v>
      </c>
      <c r="B37" s="305" t="s">
        <v>665</v>
      </c>
    </row>
    <row r="38" spans="1:2" x14ac:dyDescent="0.25">
      <c r="A38" s="19" t="s">
        <v>29</v>
      </c>
    </row>
  </sheetData>
  <mergeCells count="1">
    <mergeCell ref="A1:B1"/>
  </mergeCells>
  <phoneticPr fontId="7"/>
  <hyperlinks>
    <hyperlink ref="A5" location="マテリアリティ!A1" display="ワコールグループのマテリアリティ(重要課題)" xr:uid="{14F7CF4B-56E1-4D3C-909E-D5CBEEE05321}"/>
    <hyperlink ref="A8" location="'E-1'!Print_Area" display="E-1　方針・取組み" xr:uid="{6D4AACB7-2F75-4C3D-B57B-2BD6679CED2F}"/>
    <hyperlink ref="A9" location="'E-2'!Print_Area" display="E-2　温室効果ガス排出量（スコープ1・2）の推移" xr:uid="{FBFBBB78-D80D-48BB-AF8C-380C8B5913B6}"/>
    <hyperlink ref="A10" location="'E-3'!Print_Area" display="E-3　温室効果ガス排出量（スコープ3） の推移" xr:uid="{E2E13DB5-B368-4553-9B3C-9DE1D756B529}"/>
    <hyperlink ref="A11" location="'E-4'!Print_Area" display="E-4　エネルギー使用量の推移" xr:uid="{2159B805-C736-48AB-BAA0-4A28663FFDC7}"/>
    <hyperlink ref="A12" location="'E-5'!Print_Area" display="E-5　水関連データの推移" xr:uid="{EB1D5565-263A-4FC4-940B-6D859FB21504}"/>
    <hyperlink ref="A13" location="'E-6'!Print_Area" display="E-6　廃棄物量・リサイクル量・製品廃棄率の推移" xr:uid="{727A09F9-B49B-42FB-B107-B1C22C6121EB}"/>
    <hyperlink ref="A16" location="'E-9'!Print_Area" display="E-9　ブラリサイクル活動の推移" xr:uid="{21AD5CD0-5C06-41DD-8E2F-567032261B51}"/>
    <hyperlink ref="A15" location="'E-8'!Print_Area" display="E-8　リサイクル素材など温室効果ガス排出量の少ない素材の使用率" xr:uid="{222C59A4-01B7-418C-AA8A-77D01F486CDF}"/>
    <hyperlink ref="B8" location="'S-1'!Print_Area" display="S-1　方針・取組み" xr:uid="{4D957F84-0FD4-464E-A336-94EC6B19DC94}"/>
    <hyperlink ref="B9" location="'S-2'!Print_Area" display="S-2　CSR調達活動の取り組み" xr:uid="{190EAC1B-D020-4BFE-B5D4-324316B91C7D}"/>
    <hyperlink ref="B10" location="'S-3'!Print_Area" display="S-3　CSR調達活動（製造委託先工場における自己評価のモニタリング結果）" xr:uid="{611AB6B5-B679-4F8D-ABCC-2BC7D1BD4BA7}"/>
    <hyperlink ref="B12" location="'S-5'!Print_Area" display="S-5　製造委託先工場／主な原材料仕入先及び染色工場リスト" xr:uid="{1FE67360-DEBD-43C7-95EB-DF1CAC86DBF1}"/>
    <hyperlink ref="B15" location="'S-7'!Print_Area" display="S-7　従業員数" xr:uid="{6F4FDC60-94D5-4FCB-84AC-3BB9E69D888E}"/>
    <hyperlink ref="B16" location="'S-8'!Print_Area" display="S-8　従業員の概要" xr:uid="{0B7BD1DF-50B1-4382-BEB6-39DE1C435721}"/>
    <hyperlink ref="B17" location="'S-9'!Print_Area" display="S-9　管理職に占める女性労働者の割合　" xr:uid="{C4BDA69D-8CA5-4DD8-BAA1-43399B472D0C}"/>
    <hyperlink ref="B18" location="'S-10'!Print_Area" display="S-10　管理職に占める女性労働者の割合（部長級以上）" xr:uid="{2AD8C78F-EC85-4C58-A126-4EB009821985}"/>
    <hyperlink ref="B19" location="'S-11'!Print_Area" display="S-11　労働者の男女の賃金の額の差異" xr:uid="{790284F2-DC4F-4DF5-A4E3-7A511CD02A52}"/>
    <hyperlink ref="B21" location="'S-13'!Print_Area" display="S-13　採用状況" xr:uid="{F2A7DFD1-287F-410F-ABD8-4BF8DD81F215}"/>
    <hyperlink ref="B22" location="'S-14'!Print_Area" display="S-14　障がい者の雇用状況" xr:uid="{3EDD5D35-DDC4-4AA9-8655-2103D3230BD9}"/>
    <hyperlink ref="B23" location="'S-15'!Print_Area" display="S-15　再雇用状況 " xr:uid="{D6CA2E0B-C75C-436D-8B63-8CD8DD56E476}"/>
    <hyperlink ref="B25" location="'S-17'!Print_Area" display="S-17　就業制度の利用状況" xr:uid="{95EB9D25-DC3A-42AC-B7CC-47FEAA26F9A1}"/>
    <hyperlink ref="B26" location="'S-18'!Print_Area" display="S-18　育児・看護・介護に関する就業制度の利用状況" xr:uid="{8BF8CD28-38CF-4833-A327-9E042A391DF7}"/>
    <hyperlink ref="B27" location="'S-19'!Print_Area" display="S-19　男性労働者の育児休業取得率" xr:uid="{857E3D74-DD61-44BC-A673-AE25F891A517}"/>
    <hyperlink ref="B30" location="'S-22'!Print_Area" display="S-22　従業員の成長支援（育成）" xr:uid="{286A68A9-A3B0-40DD-B687-F6285A282807}"/>
    <hyperlink ref="B31" location="'S-23'!Print_Area" display="S-23　従業員の成長支援（キャリア形成）" xr:uid="{1B4E90FA-C372-4A09-8577-757C79990342}"/>
    <hyperlink ref="C8" location="'G-1'!Print_Area" display="G-1　方針・取組み" xr:uid="{347A73BF-A09D-4834-9048-4D6FF157DDC8}"/>
    <hyperlink ref="C9" location="'G-2'!Print_Area" display="G-2　取締役会、役員指名諮問委員会、役員報酬諮問委員会、及びグループ戦略委員会の活動状況" xr:uid="{24E2DA4A-4207-4017-AC62-FDDC2E9682D2}"/>
    <hyperlink ref="A14" location="'E-7'!Print_Area" display="E-7　製品廃棄率の推移" xr:uid="{353A24DD-D552-4E4E-B2B3-81FF4CCCB5E2}"/>
    <hyperlink ref="B11" location="'S-4'!Print_Area" display="S-4　CSR調達活動（現地監査の実施状況）" xr:uid="{56EA1E25-5EF1-400D-A456-3536743AA622}"/>
    <hyperlink ref="B20" location="'S-12'!Print_Area" display="S-12　労働者の男女の賃金の額の差異（職種別）" xr:uid="{73DA98C3-8C1E-4353-90A3-CAF5BA2FB99A}"/>
    <hyperlink ref="B29" location="'S-21'!Print_Area" display="S-21　従業員エンゲージメント調査" xr:uid="{7A7A1B0D-29C4-49D3-AABA-F897C6E415C1}"/>
    <hyperlink ref="B28" location="'S-20'!Print_Area" display="S-20　従業員の健康に関するデータ" xr:uid="{37B4F14B-F2BC-4020-9725-C654293F0E26}"/>
    <hyperlink ref="B32" location="'S-22'!Print_Area" display="S-22　従業員の成長支援（キャリア形成）" xr:uid="{22C63CBD-12E3-4D1F-A0AC-5B2B25DB92A8}"/>
    <hyperlink ref="C18" location="'G-11'!Print_Area" display="G-11　内部通報制度通報件数（従業員向けホットライン）" xr:uid="{BACD056A-D8A2-4FB0-B280-F1FCC26CA45E}"/>
    <hyperlink ref="B32" location="'S-24'!Print_Area" display="S-24　人権教育の状況" xr:uid="{4F4EDD79-59DC-45F5-A665-75CA3CB29F75}"/>
    <hyperlink ref="B13" location="'S-6'!Print_Area" display="S-6　社会貢献活動" xr:uid="{499DE16A-61EC-4000-9843-9BA49E2D8DC3}"/>
    <hyperlink ref="B36" location="'S-27'!A1" display="S-27　品質データ" xr:uid="{296DD9DB-517D-4A30-9916-7EAA41F3F870}"/>
    <hyperlink ref="B35" location="'S-26'!Print_Area" display="S-26　人体計測データ" xr:uid="{CD62908E-D562-496A-A682-268AD8013C49}"/>
    <hyperlink ref="B34" location="'S-25'!Print_Area" display="S-25　顧客データ" xr:uid="{0416404F-48BA-4EFD-AE3E-9680D6BF641D}"/>
    <hyperlink ref="C10" location="'G-3'!Print_Area" display="G-3　社外役員比率" xr:uid="{2EC1EB67-C56F-4206-A7CD-7CF6EB124814}"/>
    <hyperlink ref="C11" location="'G-4'!Print_Area" display="G-4　取締役会及び任意の委員会の活動状況" xr:uid="{40733FB9-A9F0-493C-A9BE-B705F93E6B1E}"/>
    <hyperlink ref="C12" location="'G-5'!Print_Area" display="G-5　監査役会の活動状況" xr:uid="{1D4A7313-54CA-4596-8E17-89E72B2EC6CC}"/>
    <hyperlink ref="C13" location="'G-6'!Print_Area" display="G-6　役員報酬" xr:uid="{D0E43136-59A9-4939-A22E-30E260A78738}"/>
    <hyperlink ref="C14" location="'G-7'!Print_Area" display="G-7　政策保有株式の銘柄数及び貸借対照表計上額" xr:uid="{26AB7946-776F-42D0-91D8-C55ACFF5C161}"/>
    <hyperlink ref="C15" location="'G-8'!Print_Area" display="G-8　ROIC" xr:uid="{E8EEC8A1-1683-4028-91B5-B32F8D3BFE2E}"/>
    <hyperlink ref="C16" location="'G-9'!Print_Area" display="G-9　事業利益率" xr:uid="{8A04B0CB-597B-4145-B931-7533FDA5281C}"/>
    <hyperlink ref="C17" location="'G-10'!Print_Area" display="G-10　従業員向けコンプライアンス研修" xr:uid="{D3C1C7F7-83A3-41EA-B1EF-B69DA60A0E2C}"/>
    <hyperlink ref="B24" location="'S-16'!Print_Area" display="S-16　退職の状況 " xr:uid="{7C288822-D600-4901-84AC-80DD2675947B}"/>
    <hyperlink ref="C19" location="'G-12'!A1" display="G-12　知的財産権保有件数" xr:uid="{5D48E5DB-E514-4B22-BD4B-AAC100B54BAD}"/>
    <hyperlink ref="B37" location="'S-28'!Print_Area" display="S-28　お申し出データ" xr:uid="{04B24DFC-2141-42A5-BFD4-E308EDAE51CA}"/>
  </hyperlinks>
  <pageMargins left="0.25" right="0.25" top="0.75" bottom="0.75" header="0.3" footer="0.3"/>
  <pageSetup paperSize="9" scale="8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BFEB2-D76A-41D5-BDCA-C200E16A34C4}">
  <sheetPr codeName="Sheet2">
    <tabColor theme="1"/>
    <pageSetUpPr fitToPage="1"/>
  </sheetPr>
  <dimension ref="A1:H26"/>
  <sheetViews>
    <sheetView view="pageBreakPreview" zoomScaleNormal="100" zoomScaleSheetLayoutView="100" workbookViewId="0">
      <pane xSplit="3" ySplit="3" topLeftCell="D4" activePane="bottomRight" state="frozen"/>
      <selection activeCell="F28" sqref="F28"/>
      <selection pane="topRight" activeCell="F28" sqref="F28"/>
      <selection pane="bottomLeft" activeCell="F28" sqref="F28"/>
      <selection pane="bottomRight" activeCell="F28" sqref="F28"/>
    </sheetView>
  </sheetViews>
  <sheetFormatPr defaultColWidth="8.75" defaultRowHeight="12" x14ac:dyDescent="0.25"/>
  <cols>
    <col min="1" max="1" width="23.5" style="8" customWidth="1"/>
    <col min="2" max="2" width="4.625" style="133" customWidth="1"/>
    <col min="3" max="3" width="25.625" style="8" customWidth="1"/>
    <col min="4" max="4" width="28.125" style="8" customWidth="1"/>
    <col min="5" max="5" width="31.875" style="8" customWidth="1"/>
    <col min="6" max="6" width="57.75" style="8" customWidth="1"/>
    <col min="7" max="7" width="9.75" style="133" bestFit="1" customWidth="1"/>
    <col min="8" max="8" width="9.75" style="286" bestFit="1" customWidth="1"/>
    <col min="9" max="16384" width="8.75" style="8"/>
  </cols>
  <sheetData>
    <row r="1" spans="1:8" s="7" customFormat="1" ht="18.75" x14ac:dyDescent="0.25">
      <c r="A1" s="3" t="s">
        <v>95</v>
      </c>
      <c r="B1" s="153"/>
      <c r="C1" s="154"/>
      <c r="D1" s="155"/>
      <c r="E1" s="156"/>
      <c r="F1" s="6"/>
      <c r="G1" s="284" t="s">
        <v>0</v>
      </c>
    </row>
    <row r="2" spans="1:8" s="15" customFormat="1" ht="18.75" x14ac:dyDescent="0.25">
      <c r="B2" s="31"/>
      <c r="G2" s="286"/>
    </row>
    <row r="3" spans="1:8" s="133" customFormat="1" x14ac:dyDescent="0.25">
      <c r="A3" s="157" t="s">
        <v>178</v>
      </c>
      <c r="B3" s="157" t="s">
        <v>47</v>
      </c>
      <c r="C3" s="157" t="s">
        <v>59</v>
      </c>
      <c r="D3" s="157" t="s">
        <v>224</v>
      </c>
      <c r="E3" s="157" t="s">
        <v>222</v>
      </c>
      <c r="F3" s="158" t="s">
        <v>223</v>
      </c>
      <c r="G3" s="286"/>
    </row>
    <row r="4" spans="1:8" ht="30" customHeight="1" x14ac:dyDescent="0.25">
      <c r="A4" s="414" t="s">
        <v>230</v>
      </c>
      <c r="B4" s="159">
        <v>1</v>
      </c>
      <c r="C4" s="160" t="s">
        <v>250</v>
      </c>
      <c r="D4" s="161" t="s">
        <v>48</v>
      </c>
      <c r="E4" s="161" t="s">
        <v>220</v>
      </c>
      <c r="F4" s="162" t="s">
        <v>221</v>
      </c>
      <c r="G4" s="286"/>
      <c r="H4" s="8"/>
    </row>
    <row r="5" spans="1:8" ht="20.100000000000001" customHeight="1" x14ac:dyDescent="0.25">
      <c r="A5" s="414"/>
      <c r="B5" s="406">
        <v>2</v>
      </c>
      <c r="C5" s="400" t="s">
        <v>49</v>
      </c>
      <c r="D5" s="410" t="s">
        <v>225</v>
      </c>
      <c r="E5" s="77" t="s">
        <v>227</v>
      </c>
      <c r="F5" s="166" t="s">
        <v>243</v>
      </c>
      <c r="G5" s="286"/>
      <c r="H5" s="8"/>
    </row>
    <row r="6" spans="1:8" ht="20.100000000000001" customHeight="1" x14ac:dyDescent="0.25">
      <c r="A6" s="414"/>
      <c r="B6" s="405"/>
      <c r="C6" s="401"/>
      <c r="D6" s="411"/>
      <c r="E6" s="77" t="s">
        <v>228</v>
      </c>
      <c r="F6" s="166" t="s">
        <v>244</v>
      </c>
      <c r="G6" s="286"/>
      <c r="H6" s="8"/>
    </row>
    <row r="7" spans="1:8" ht="20.100000000000001" customHeight="1" x14ac:dyDescent="0.25">
      <c r="A7" s="414"/>
      <c r="B7" s="405"/>
      <c r="C7" s="401"/>
      <c r="D7" s="412"/>
      <c r="E7" s="77" t="s">
        <v>229</v>
      </c>
      <c r="F7" s="166" t="s">
        <v>245</v>
      </c>
      <c r="G7" s="286"/>
      <c r="H7" s="8"/>
    </row>
    <row r="8" spans="1:8" ht="20.100000000000001" customHeight="1" x14ac:dyDescent="0.25">
      <c r="A8" s="414"/>
      <c r="B8" s="413"/>
      <c r="C8" s="402"/>
      <c r="D8" s="77" t="s">
        <v>50</v>
      </c>
      <c r="E8" s="77" t="s">
        <v>235</v>
      </c>
      <c r="F8" s="166" t="s">
        <v>246</v>
      </c>
      <c r="G8" s="286"/>
      <c r="H8" s="8"/>
    </row>
    <row r="9" spans="1:8" ht="30" customHeight="1" x14ac:dyDescent="0.25">
      <c r="A9" s="414"/>
      <c r="B9" s="163">
        <v>3</v>
      </c>
      <c r="C9" s="164" t="s">
        <v>179</v>
      </c>
      <c r="D9" s="165" t="s">
        <v>51</v>
      </c>
      <c r="E9" s="77" t="s">
        <v>226</v>
      </c>
      <c r="F9" s="98" t="s">
        <v>257</v>
      </c>
      <c r="G9" s="286"/>
      <c r="H9" s="8"/>
    </row>
    <row r="10" spans="1:8" ht="39.950000000000003" customHeight="1" x14ac:dyDescent="0.25">
      <c r="A10" s="415" t="s">
        <v>231</v>
      </c>
      <c r="B10" s="163">
        <v>4</v>
      </c>
      <c r="C10" s="164" t="s">
        <v>251</v>
      </c>
      <c r="D10" s="165" t="s">
        <v>180</v>
      </c>
      <c r="E10" s="77" t="s">
        <v>236</v>
      </c>
      <c r="F10" s="167">
        <v>0.29399999999999998</v>
      </c>
      <c r="G10" s="286"/>
      <c r="H10" s="8"/>
    </row>
    <row r="11" spans="1:8" ht="30" customHeight="1" x14ac:dyDescent="0.25">
      <c r="A11" s="416"/>
      <c r="B11" s="406">
        <v>5</v>
      </c>
      <c r="C11" s="400" t="s">
        <v>252</v>
      </c>
      <c r="D11" s="165" t="s">
        <v>52</v>
      </c>
      <c r="E11" s="71" t="s">
        <v>237</v>
      </c>
      <c r="F11" s="168">
        <v>0.66900000000000004</v>
      </c>
      <c r="G11" s="286"/>
      <c r="H11" s="8"/>
    </row>
    <row r="12" spans="1:8" ht="30" customHeight="1" x14ac:dyDescent="0.25">
      <c r="A12" s="416"/>
      <c r="B12" s="405"/>
      <c r="C12" s="401"/>
      <c r="D12" s="165" t="s">
        <v>181</v>
      </c>
      <c r="E12" s="71" t="s">
        <v>238</v>
      </c>
      <c r="F12" s="168">
        <v>0.66500000000000004</v>
      </c>
      <c r="G12" s="286"/>
      <c r="H12" s="8"/>
    </row>
    <row r="13" spans="1:8" ht="30" customHeight="1" x14ac:dyDescent="0.25">
      <c r="A13" s="416"/>
      <c r="B13" s="406">
        <v>6</v>
      </c>
      <c r="C13" s="400" t="s">
        <v>253</v>
      </c>
      <c r="D13" s="165" t="s">
        <v>53</v>
      </c>
      <c r="E13" s="71" t="s">
        <v>668</v>
      </c>
      <c r="F13" s="168" t="s">
        <v>667</v>
      </c>
      <c r="G13" s="286"/>
      <c r="H13" s="8"/>
    </row>
    <row r="14" spans="1:8" ht="30" customHeight="1" x14ac:dyDescent="0.25">
      <c r="A14" s="417"/>
      <c r="B14" s="413"/>
      <c r="C14" s="402"/>
      <c r="D14" s="77" t="s">
        <v>54</v>
      </c>
      <c r="E14" s="71" t="s">
        <v>239</v>
      </c>
      <c r="F14" s="391">
        <v>0.71</v>
      </c>
      <c r="G14" s="286"/>
      <c r="H14" s="8"/>
    </row>
    <row r="15" spans="1:8" ht="30" customHeight="1" x14ac:dyDescent="0.25">
      <c r="A15" s="420" t="s">
        <v>232</v>
      </c>
      <c r="B15" s="405">
        <v>7</v>
      </c>
      <c r="C15" s="400" t="s">
        <v>182</v>
      </c>
      <c r="D15" s="410" t="s">
        <v>183</v>
      </c>
      <c r="E15" s="71" t="s">
        <v>487</v>
      </c>
      <c r="F15" s="166" t="s">
        <v>247</v>
      </c>
      <c r="G15" s="286"/>
      <c r="H15" s="8"/>
    </row>
    <row r="16" spans="1:8" ht="30" customHeight="1" x14ac:dyDescent="0.25">
      <c r="A16" s="421"/>
      <c r="B16" s="405"/>
      <c r="C16" s="401"/>
      <c r="D16" s="412"/>
      <c r="E16" s="71" t="s">
        <v>488</v>
      </c>
      <c r="F16" s="166" t="s">
        <v>248</v>
      </c>
      <c r="G16" s="286"/>
      <c r="H16" s="8"/>
    </row>
    <row r="17" spans="1:8" ht="30" customHeight="1" x14ac:dyDescent="0.25">
      <c r="A17" s="421"/>
      <c r="B17" s="405"/>
      <c r="C17" s="401"/>
      <c r="D17" s="77" t="s">
        <v>55</v>
      </c>
      <c r="E17" s="71" t="s">
        <v>240</v>
      </c>
      <c r="F17" s="178">
        <v>5.0000000000000001E-3</v>
      </c>
      <c r="G17" s="286"/>
      <c r="H17" s="8"/>
    </row>
    <row r="18" spans="1:8" ht="30" customHeight="1" x14ac:dyDescent="0.25">
      <c r="A18" s="421"/>
      <c r="B18" s="405"/>
      <c r="C18" s="401"/>
      <c r="D18" s="165" t="s">
        <v>56</v>
      </c>
      <c r="E18" s="71" t="s">
        <v>241</v>
      </c>
      <c r="F18" s="177">
        <v>0.23</v>
      </c>
      <c r="G18" s="286"/>
      <c r="H18" s="8"/>
    </row>
    <row r="19" spans="1:8" ht="30" customHeight="1" x14ac:dyDescent="0.25">
      <c r="A19" s="418" t="s">
        <v>233</v>
      </c>
      <c r="B19" s="406">
        <v>8</v>
      </c>
      <c r="C19" s="400" t="s">
        <v>256</v>
      </c>
      <c r="D19" s="77" t="s">
        <v>184</v>
      </c>
      <c r="E19" s="71" t="s">
        <v>446</v>
      </c>
      <c r="F19" s="169">
        <v>0.98699999999999999</v>
      </c>
      <c r="G19" s="286"/>
      <c r="H19" s="8"/>
    </row>
    <row r="20" spans="1:8" ht="30" customHeight="1" x14ac:dyDescent="0.25">
      <c r="A20" s="419"/>
      <c r="B20" s="405"/>
      <c r="C20" s="405"/>
      <c r="D20" s="77" t="s">
        <v>57</v>
      </c>
      <c r="E20" s="71" t="s">
        <v>449</v>
      </c>
      <c r="F20" s="166" t="s">
        <v>249</v>
      </c>
      <c r="G20" s="286"/>
      <c r="H20" s="8"/>
    </row>
    <row r="21" spans="1:8" ht="30" customHeight="1" x14ac:dyDescent="0.25">
      <c r="A21" s="407" t="s">
        <v>234</v>
      </c>
      <c r="B21" s="170">
        <v>9</v>
      </c>
      <c r="C21" s="171" t="s">
        <v>254</v>
      </c>
      <c r="D21" s="172" t="s">
        <v>58</v>
      </c>
      <c r="E21" s="71" t="s">
        <v>424</v>
      </c>
      <c r="F21" s="177">
        <v>0.61538461538461497</v>
      </c>
      <c r="G21" s="286"/>
      <c r="H21" s="8"/>
    </row>
    <row r="22" spans="1:8" ht="30" customHeight="1" x14ac:dyDescent="0.25">
      <c r="A22" s="408"/>
      <c r="B22" s="170">
        <v>10</v>
      </c>
      <c r="C22" s="171" t="s">
        <v>434</v>
      </c>
      <c r="D22" s="77" t="s">
        <v>185</v>
      </c>
      <c r="E22" s="77" t="s">
        <v>432</v>
      </c>
      <c r="F22" s="178">
        <v>0.97799999999999998</v>
      </c>
      <c r="G22" s="286"/>
      <c r="H22" s="8"/>
    </row>
    <row r="23" spans="1:8" ht="30" customHeight="1" x14ac:dyDescent="0.25">
      <c r="A23" s="408"/>
      <c r="B23" s="422">
        <v>11</v>
      </c>
      <c r="C23" s="403" t="s">
        <v>255</v>
      </c>
      <c r="D23" s="410" t="s">
        <v>493</v>
      </c>
      <c r="E23" s="77" t="s">
        <v>437</v>
      </c>
      <c r="F23" s="178">
        <v>5.8999999999999997E-2</v>
      </c>
      <c r="G23" s="286"/>
      <c r="H23" s="8"/>
    </row>
    <row r="24" spans="1:8" ht="30" customHeight="1" x14ac:dyDescent="0.25">
      <c r="A24" s="409"/>
      <c r="B24" s="423"/>
      <c r="C24" s="404"/>
      <c r="D24" s="412"/>
      <c r="E24" s="77" t="s">
        <v>242</v>
      </c>
      <c r="F24" s="178">
        <v>-3.0000000000000001E-3</v>
      </c>
      <c r="G24" s="286"/>
      <c r="H24" s="8"/>
    </row>
    <row r="25" spans="1:8" x14ac:dyDescent="0.25">
      <c r="A25" s="173"/>
      <c r="B25" s="174"/>
      <c r="C25" s="173"/>
      <c r="D25" s="175"/>
      <c r="E25" s="25"/>
      <c r="F25" s="176"/>
      <c r="G25" s="286"/>
      <c r="H25" s="8"/>
    </row>
    <row r="26" spans="1:8" x14ac:dyDescent="0.25">
      <c r="A26" s="302" t="s">
        <v>258</v>
      </c>
      <c r="F26" s="133"/>
      <c r="G26" s="286"/>
      <c r="H26" s="8"/>
    </row>
  </sheetData>
  <mergeCells count="20">
    <mergeCell ref="A21:A24"/>
    <mergeCell ref="D5:D7"/>
    <mergeCell ref="B5:B8"/>
    <mergeCell ref="B13:B14"/>
    <mergeCell ref="B11:B12"/>
    <mergeCell ref="A4:A9"/>
    <mergeCell ref="A10:A14"/>
    <mergeCell ref="A19:A20"/>
    <mergeCell ref="D15:D16"/>
    <mergeCell ref="A15:A18"/>
    <mergeCell ref="D23:D24"/>
    <mergeCell ref="B23:B24"/>
    <mergeCell ref="C13:C14"/>
    <mergeCell ref="C11:C12"/>
    <mergeCell ref="C5:C8"/>
    <mergeCell ref="C23:C24"/>
    <mergeCell ref="B15:B18"/>
    <mergeCell ref="B19:B20"/>
    <mergeCell ref="C19:C20"/>
    <mergeCell ref="C15:C18"/>
  </mergeCells>
  <phoneticPr fontId="7"/>
  <hyperlinks>
    <hyperlink ref="G1" location="目次!A1" display="目次に戻る" xr:uid="{CD64C4C6-8983-4DA2-A47D-EC61B6B6DA53}"/>
  </hyperlinks>
  <pageMargins left="0.25" right="0.25" top="0.75" bottom="0.75" header="0.3" footer="0.3"/>
  <pageSetup paperSize="9" scale="7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F2699-9246-43E7-ACF9-773C8323EDE4}">
  <sheetPr codeName="Sheet6">
    <tabColor rgb="FFDEEEE1"/>
    <pageSetUpPr fitToPage="1"/>
  </sheetPr>
  <dimension ref="A1:E20"/>
  <sheetViews>
    <sheetView view="pageBreakPreview" topLeftCell="B1" zoomScaleNormal="100" zoomScaleSheetLayoutView="100" workbookViewId="0">
      <selection activeCell="F28" sqref="F28"/>
    </sheetView>
  </sheetViews>
  <sheetFormatPr defaultColWidth="9" defaultRowHeight="13.5" x14ac:dyDescent="0.25"/>
  <cols>
    <col min="1" max="1" width="3.875" style="8" customWidth="1"/>
    <col min="2" max="2" width="45.625" style="41" customWidth="1"/>
    <col min="3" max="3" width="96.5" style="15" bestFit="1" customWidth="1"/>
    <col min="4" max="4" width="9.625" style="15" customWidth="1"/>
    <col min="5" max="5" width="18" style="15" customWidth="1"/>
    <col min="6" max="6" width="27.125" style="15" bestFit="1" customWidth="1"/>
    <col min="7" max="22" width="10.375" style="15" customWidth="1"/>
    <col min="23" max="16384" width="9" style="15"/>
  </cols>
  <sheetData>
    <row r="1" spans="1:5" s="33" customFormat="1" ht="18.75" x14ac:dyDescent="0.25">
      <c r="A1" s="3" t="s">
        <v>1</v>
      </c>
      <c r="B1" s="32"/>
      <c r="D1" s="284" t="s">
        <v>0</v>
      </c>
    </row>
    <row r="2" spans="1:5" s="8" customFormat="1" ht="12" x14ac:dyDescent="0.25"/>
    <row r="3" spans="1:5" s="29" customFormat="1" ht="12" x14ac:dyDescent="0.25">
      <c r="A3" s="20" t="s">
        <v>97</v>
      </c>
      <c r="B3" s="34"/>
    </row>
    <row r="4" spans="1:5" ht="12" customHeight="1" x14ac:dyDescent="0.25">
      <c r="A4" s="179"/>
      <c r="B4" s="180" t="s">
        <v>60</v>
      </c>
      <c r="C4" s="180" t="s">
        <v>2</v>
      </c>
    </row>
    <row r="5" spans="1:5" ht="12" x14ac:dyDescent="0.25">
      <c r="A5" s="35">
        <v>1</v>
      </c>
      <c r="B5" s="37" t="s">
        <v>259</v>
      </c>
      <c r="C5" s="282" t="s">
        <v>44</v>
      </c>
      <c r="D5" s="36"/>
    </row>
    <row r="6" spans="1:5" ht="57" x14ac:dyDescent="0.25">
      <c r="A6" s="35">
        <v>2</v>
      </c>
      <c r="B6" s="37" t="s">
        <v>746</v>
      </c>
      <c r="C6" s="282" t="s">
        <v>725</v>
      </c>
      <c r="D6" s="36"/>
    </row>
    <row r="7" spans="1:5" s="8" customFormat="1" ht="111" x14ac:dyDescent="0.25">
      <c r="A7" s="35">
        <v>3</v>
      </c>
      <c r="B7" s="210" t="s">
        <v>736</v>
      </c>
      <c r="C7" s="243" t="s">
        <v>724</v>
      </c>
      <c r="D7" s="287"/>
    </row>
    <row r="8" spans="1:5" s="8" customFormat="1" ht="75" x14ac:dyDescent="0.25">
      <c r="A8" s="35">
        <v>4</v>
      </c>
      <c r="B8" s="37" t="s">
        <v>745</v>
      </c>
      <c r="C8" s="241" t="s">
        <v>77</v>
      </c>
      <c r="D8" s="287"/>
    </row>
    <row r="9" spans="1:5" ht="12" customHeight="1" x14ac:dyDescent="0.25">
      <c r="A9" s="35">
        <v>5</v>
      </c>
      <c r="B9" s="37" t="s">
        <v>197</v>
      </c>
      <c r="C9" s="282" t="s">
        <v>45</v>
      </c>
      <c r="D9" s="36"/>
    </row>
    <row r="10" spans="1:5" ht="12" customHeight="1" x14ac:dyDescent="0.25">
      <c r="A10" s="429">
        <v>6</v>
      </c>
      <c r="B10" s="37" t="s">
        <v>174</v>
      </c>
      <c r="C10" s="424" t="s">
        <v>30</v>
      </c>
      <c r="D10" s="38"/>
      <c r="E10" s="38"/>
    </row>
    <row r="11" spans="1:5" ht="12" customHeight="1" x14ac:dyDescent="0.25">
      <c r="A11" s="430"/>
      <c r="B11" s="210" t="s">
        <v>738</v>
      </c>
      <c r="C11" s="425"/>
      <c r="D11" s="38"/>
      <c r="E11" s="38"/>
    </row>
    <row r="12" spans="1:5" ht="12" customHeight="1" x14ac:dyDescent="0.25">
      <c r="A12" s="431"/>
      <c r="B12" s="37" t="s">
        <v>739</v>
      </c>
      <c r="C12" s="283" t="s">
        <v>70</v>
      </c>
      <c r="D12" s="39"/>
    </row>
    <row r="13" spans="1:5" ht="12" customHeight="1" x14ac:dyDescent="0.25">
      <c r="A13" s="429">
        <v>7</v>
      </c>
      <c r="B13" s="37" t="s">
        <v>737</v>
      </c>
      <c r="C13" s="426" t="s">
        <v>46</v>
      </c>
      <c r="D13" s="38"/>
    </row>
    <row r="14" spans="1:5" ht="12" customHeight="1" x14ac:dyDescent="0.25">
      <c r="A14" s="430"/>
      <c r="B14" s="210" t="s">
        <v>740</v>
      </c>
      <c r="C14" s="427"/>
      <c r="D14" s="38"/>
      <c r="E14" s="38"/>
    </row>
    <row r="15" spans="1:5" ht="12" customHeight="1" x14ac:dyDescent="0.25">
      <c r="A15" s="430"/>
      <c r="B15" s="210" t="s">
        <v>741</v>
      </c>
      <c r="C15" s="427"/>
      <c r="D15" s="38"/>
      <c r="E15" s="38"/>
    </row>
    <row r="16" spans="1:5" ht="12" customHeight="1" x14ac:dyDescent="0.25">
      <c r="A16" s="430"/>
      <c r="B16" s="210" t="s">
        <v>742</v>
      </c>
      <c r="C16" s="427"/>
      <c r="D16" s="38"/>
      <c r="E16" s="38"/>
    </row>
    <row r="17" spans="1:5" ht="12" customHeight="1" x14ac:dyDescent="0.25">
      <c r="A17" s="431"/>
      <c r="B17" s="210" t="s">
        <v>743</v>
      </c>
      <c r="C17" s="428"/>
      <c r="D17" s="38"/>
      <c r="E17" s="38"/>
    </row>
    <row r="18" spans="1:5" x14ac:dyDescent="0.25">
      <c r="A18" s="40"/>
      <c r="D18" s="8"/>
      <c r="E18" s="38"/>
    </row>
    <row r="19" spans="1:5" ht="12" x14ac:dyDescent="0.25">
      <c r="B19" s="392"/>
    </row>
    <row r="20" spans="1:5" ht="12" x14ac:dyDescent="0.25">
      <c r="B20" s="392"/>
    </row>
  </sheetData>
  <mergeCells count="4">
    <mergeCell ref="C10:C11"/>
    <mergeCell ref="C13:C17"/>
    <mergeCell ref="A10:A12"/>
    <mergeCell ref="A13:A17"/>
  </mergeCells>
  <phoneticPr fontId="7"/>
  <hyperlinks>
    <hyperlink ref="D1" location="目次!A1" display="目次に戻る" xr:uid="{AAC8CC06-CAC7-4219-B307-A1B8E77BDA28}"/>
    <hyperlink ref="C10" r:id="rId1" xr:uid="{6286F21B-AE49-464C-9E1F-494D974057AC}"/>
    <hyperlink ref="C5" r:id="rId2" xr:uid="{DCA905BF-CE71-4BD2-98BD-3B7A817CBC39}"/>
    <hyperlink ref="C9" r:id="rId3" xr:uid="{ED19E56A-874C-43FC-B9E6-06479E5F6EAA}"/>
    <hyperlink ref="C12" r:id="rId4" xr:uid="{7515720B-FC1E-4B0F-ACFF-888F5018ECFE}"/>
    <hyperlink ref="C7" r:id="rId5" xr:uid="{594D2A60-D8EC-4F8E-966B-07FF12A7AAF3}"/>
    <hyperlink ref="C8" r:id="rId6" xr:uid="{704E984E-C2BA-4D2B-B832-7F04EBA3DED1}"/>
    <hyperlink ref="C6" r:id="rId7" xr:uid="{092F4DF7-E528-48E6-86CF-D4F4AAA05115}"/>
    <hyperlink ref="C13" r:id="rId8" xr:uid="{69AF4D1C-A9F3-4361-98BA-39127A8C5345}"/>
  </hyperlinks>
  <pageMargins left="0.25" right="0.25" top="0.75" bottom="0.75" header="0.3" footer="0.3"/>
  <pageSetup paperSize="9" scale="82" orientation="landscape"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6AE1F-9C83-4C04-AF57-69FF4B7BC0F3}">
  <sheetPr codeName="Sheet8">
    <tabColor rgb="FFDEEEE1"/>
    <pageSetUpPr fitToPage="1"/>
  </sheetPr>
  <dimension ref="A1:K37"/>
  <sheetViews>
    <sheetView view="pageBreakPreview" topLeftCell="A2" zoomScaleNormal="100" zoomScaleSheetLayoutView="100" workbookViewId="0">
      <selection activeCell="F28" sqref="F28"/>
    </sheetView>
  </sheetViews>
  <sheetFormatPr defaultColWidth="9" defaultRowHeight="12" x14ac:dyDescent="0.25"/>
  <cols>
    <col min="1" max="1" width="15.625" style="15" customWidth="1"/>
    <col min="2" max="2" width="30.625" style="15" customWidth="1"/>
    <col min="3" max="3" width="8.25" style="233" bestFit="1" customWidth="1"/>
    <col min="4" max="9" width="14.125" style="15" customWidth="1"/>
    <col min="10" max="10" width="9.75" style="15" bestFit="1" customWidth="1"/>
    <col min="11" max="11" width="10.375" style="285" customWidth="1"/>
    <col min="12" max="12" width="10.375" style="15" customWidth="1"/>
    <col min="13" max="16384" width="9" style="15"/>
  </cols>
  <sheetData>
    <row r="1" spans="1:11" s="33" customFormat="1" ht="18.75" x14ac:dyDescent="0.25">
      <c r="A1" s="3" t="s">
        <v>1</v>
      </c>
      <c r="B1" s="3"/>
      <c r="C1" s="270"/>
      <c r="F1" s="7"/>
      <c r="J1" s="284" t="s">
        <v>0</v>
      </c>
    </row>
    <row r="2" spans="1:11" s="8" customFormat="1" x14ac:dyDescent="0.25">
      <c r="C2" s="133"/>
      <c r="J2" s="287"/>
    </row>
    <row r="3" spans="1:11" ht="21" customHeight="1" x14ac:dyDescent="0.25">
      <c r="A3" s="20" t="s">
        <v>103</v>
      </c>
      <c r="B3" s="20"/>
      <c r="C3" s="271"/>
      <c r="H3" s="42"/>
      <c r="J3" s="285"/>
      <c r="K3" s="15"/>
    </row>
    <row r="4" spans="1:11" ht="24" customHeight="1" x14ac:dyDescent="0.25">
      <c r="A4" s="440" t="s">
        <v>475</v>
      </c>
      <c r="B4" s="441"/>
      <c r="C4" s="442"/>
      <c r="D4" s="437" t="s">
        <v>688</v>
      </c>
      <c r="E4" s="438"/>
      <c r="F4" s="438"/>
      <c r="G4" s="438"/>
      <c r="H4" s="438"/>
      <c r="I4" s="439"/>
      <c r="J4" s="285"/>
      <c r="K4" s="15"/>
    </row>
    <row r="5" spans="1:11" x14ac:dyDescent="0.25">
      <c r="A5" s="184" t="s">
        <v>20</v>
      </c>
      <c r="B5" s="433" t="s">
        <v>317</v>
      </c>
      <c r="C5" s="433"/>
      <c r="D5" s="187" t="s">
        <v>340</v>
      </c>
      <c r="E5" s="189" t="s">
        <v>313</v>
      </c>
      <c r="F5" s="181" t="s">
        <v>170</v>
      </c>
      <c r="G5" s="181" t="s">
        <v>171</v>
      </c>
      <c r="H5" s="182" t="s">
        <v>172</v>
      </c>
      <c r="I5" s="182" t="s">
        <v>200</v>
      </c>
      <c r="J5" s="285"/>
      <c r="K5" s="15"/>
    </row>
    <row r="6" spans="1:11" x14ac:dyDescent="0.25">
      <c r="A6" s="434" t="s">
        <v>481</v>
      </c>
      <c r="B6" s="27" t="s">
        <v>191</v>
      </c>
      <c r="C6" s="275" t="s">
        <v>187</v>
      </c>
      <c r="D6" s="43">
        <v>1784.0951679856576</v>
      </c>
      <c r="E6" s="44">
        <v>1736.0596110868526</v>
      </c>
      <c r="F6" s="44">
        <v>1701</v>
      </c>
      <c r="G6" s="44">
        <v>1578</v>
      </c>
      <c r="H6" s="44">
        <v>1513</v>
      </c>
      <c r="I6" s="44">
        <v>1439</v>
      </c>
      <c r="J6" s="285"/>
      <c r="K6" s="15"/>
    </row>
    <row r="7" spans="1:11" ht="14.25" customHeight="1" x14ac:dyDescent="0.25">
      <c r="A7" s="435"/>
      <c r="B7" s="77" t="s">
        <v>689</v>
      </c>
      <c r="C7" s="246" t="s">
        <v>187</v>
      </c>
      <c r="D7" s="43">
        <v>4658.0626431999999</v>
      </c>
      <c r="E7" s="44">
        <v>4368.933207</v>
      </c>
      <c r="F7" s="44">
        <v>4179</v>
      </c>
      <c r="G7" s="44">
        <v>4245</v>
      </c>
      <c r="H7" s="44">
        <v>3987</v>
      </c>
      <c r="I7" s="44">
        <v>3523</v>
      </c>
      <c r="J7" s="285"/>
      <c r="K7" s="15"/>
    </row>
    <row r="8" spans="1:11" ht="15" customHeight="1" thickBot="1" x14ac:dyDescent="0.3">
      <c r="A8" s="435"/>
      <c r="B8" s="45" t="s">
        <v>192</v>
      </c>
      <c r="C8" s="276" t="s">
        <v>187</v>
      </c>
      <c r="D8" s="46">
        <v>6140.6319048000014</v>
      </c>
      <c r="E8" s="47">
        <v>4931.720182</v>
      </c>
      <c r="F8" s="47">
        <v>4857.3466619999999</v>
      </c>
      <c r="G8" s="47">
        <v>4468.6297380000005</v>
      </c>
      <c r="H8" s="47">
        <v>4030.2678599999999</v>
      </c>
      <c r="I8" s="47">
        <v>3457</v>
      </c>
      <c r="J8" s="285"/>
      <c r="K8" s="15"/>
    </row>
    <row r="9" spans="1:11" ht="15" customHeight="1" thickTop="1" x14ac:dyDescent="0.25">
      <c r="A9" s="435"/>
      <c r="B9" s="48" t="s">
        <v>690</v>
      </c>
      <c r="C9" s="277" t="s">
        <v>187</v>
      </c>
      <c r="D9" s="49">
        <f>D6+D7</f>
        <v>6442.1578111856579</v>
      </c>
      <c r="E9" s="50">
        <f t="shared" ref="E9:H9" si="0">E6+E7</f>
        <v>6104.9928180868528</v>
      </c>
      <c r="F9" s="50">
        <f t="shared" si="0"/>
        <v>5880</v>
      </c>
      <c r="G9" s="50">
        <f t="shared" si="0"/>
        <v>5823</v>
      </c>
      <c r="H9" s="50">
        <f t="shared" si="0"/>
        <v>5500</v>
      </c>
      <c r="I9" s="50">
        <f t="shared" ref="I9" si="1">I6+I7</f>
        <v>4962</v>
      </c>
      <c r="J9" s="285"/>
      <c r="K9" s="15"/>
    </row>
    <row r="10" spans="1:11" ht="14.25" customHeight="1" x14ac:dyDescent="0.15">
      <c r="A10" s="436"/>
      <c r="B10" s="51" t="s">
        <v>188</v>
      </c>
      <c r="C10" s="275"/>
      <c r="D10" s="52" t="s">
        <v>28</v>
      </c>
      <c r="E10" s="137">
        <f t="shared" ref="E10:H10" si="2">E9/$D$9-1</f>
        <v>-5.2337276263766497E-2</v>
      </c>
      <c r="F10" s="137">
        <f t="shared" si="2"/>
        <v>-8.7262347129958728E-2</v>
      </c>
      <c r="G10" s="137">
        <f t="shared" si="2"/>
        <v>-9.6110314173086686E-2</v>
      </c>
      <c r="H10" s="137">
        <f t="shared" si="2"/>
        <v>-0.14624879408414504</v>
      </c>
      <c r="I10" s="137">
        <f t="shared" ref="I10" si="3">I9/$D$9-1</f>
        <v>-0.2297611847719141</v>
      </c>
      <c r="J10" s="285"/>
      <c r="K10" s="15"/>
    </row>
    <row r="11" spans="1:11" x14ac:dyDescent="0.15">
      <c r="A11" s="40" t="s">
        <v>176</v>
      </c>
      <c r="B11" s="40"/>
      <c r="C11" s="133"/>
      <c r="D11" s="53"/>
      <c r="E11" s="54"/>
      <c r="F11" s="54"/>
      <c r="G11" s="54"/>
      <c r="H11" s="54"/>
      <c r="I11" s="55"/>
      <c r="J11" s="285"/>
      <c r="K11" s="15"/>
    </row>
    <row r="12" spans="1:11" s="8" customFormat="1" x14ac:dyDescent="0.25">
      <c r="A12" s="19"/>
      <c r="B12" s="19"/>
      <c r="C12" s="278"/>
      <c r="D12" s="10"/>
      <c r="I12" s="42"/>
      <c r="J12" s="287"/>
    </row>
    <row r="13" spans="1:11" x14ac:dyDescent="0.25">
      <c r="A13" s="184" t="s">
        <v>20</v>
      </c>
      <c r="B13" s="433" t="s">
        <v>317</v>
      </c>
      <c r="C13" s="433"/>
      <c r="D13" s="187" t="s">
        <v>340</v>
      </c>
      <c r="E13" s="189" t="s">
        <v>313</v>
      </c>
      <c r="F13" s="184" t="s">
        <v>170</v>
      </c>
      <c r="G13" s="184" t="s">
        <v>171</v>
      </c>
      <c r="H13" s="183" t="s">
        <v>172</v>
      </c>
      <c r="I13" s="183" t="s">
        <v>200</v>
      </c>
      <c r="J13" s="285"/>
      <c r="K13" s="15"/>
    </row>
    <row r="14" spans="1:11" x14ac:dyDescent="0.25">
      <c r="A14" s="434" t="s">
        <v>484</v>
      </c>
      <c r="B14" s="27" t="s">
        <v>191</v>
      </c>
      <c r="C14" s="275" t="s">
        <v>187</v>
      </c>
      <c r="D14" s="356" t="s">
        <v>23</v>
      </c>
      <c r="E14" s="56">
        <v>1940</v>
      </c>
      <c r="F14" s="56">
        <v>2719</v>
      </c>
      <c r="G14" s="56">
        <v>3354</v>
      </c>
      <c r="H14" s="56">
        <v>3539</v>
      </c>
      <c r="I14" s="56">
        <v>3541</v>
      </c>
      <c r="J14" s="285"/>
      <c r="K14" s="15"/>
    </row>
    <row r="15" spans="1:11" ht="14.25" customHeight="1" x14ac:dyDescent="0.25">
      <c r="A15" s="435"/>
      <c r="B15" s="77" t="s">
        <v>691</v>
      </c>
      <c r="C15" s="246" t="s">
        <v>187</v>
      </c>
      <c r="D15" s="356" t="s">
        <v>23</v>
      </c>
      <c r="E15" s="57">
        <v>11203</v>
      </c>
      <c r="F15" s="57">
        <v>11476</v>
      </c>
      <c r="G15" s="57">
        <v>10040</v>
      </c>
      <c r="H15" s="57">
        <v>8798</v>
      </c>
      <c r="I15" s="58" t="s">
        <v>693</v>
      </c>
      <c r="J15" s="285"/>
      <c r="K15" s="15"/>
    </row>
    <row r="16" spans="1:11" ht="15" customHeight="1" thickBot="1" x14ac:dyDescent="0.3">
      <c r="A16" s="435"/>
      <c r="B16" s="45" t="s">
        <v>192</v>
      </c>
      <c r="C16" s="276" t="s">
        <v>187</v>
      </c>
      <c r="D16" s="357" t="s">
        <v>23</v>
      </c>
      <c r="E16" s="60">
        <v>11045</v>
      </c>
      <c r="F16" s="60">
        <v>13087</v>
      </c>
      <c r="G16" s="60">
        <v>11696</v>
      </c>
      <c r="H16" s="60">
        <v>10467</v>
      </c>
      <c r="I16" s="60">
        <v>10767</v>
      </c>
      <c r="J16" s="285"/>
      <c r="K16" s="15"/>
    </row>
    <row r="17" spans="1:11" ht="15" customHeight="1" thickTop="1" x14ac:dyDescent="0.25">
      <c r="A17" s="436"/>
      <c r="B17" s="48" t="s">
        <v>690</v>
      </c>
      <c r="C17" s="277" t="s">
        <v>187</v>
      </c>
      <c r="D17" s="358" t="s">
        <v>23</v>
      </c>
      <c r="E17" s="50">
        <f>E14+E16</f>
        <v>12985</v>
      </c>
      <c r="F17" s="50">
        <f t="shared" ref="F17:G17" si="4">F14+F16</f>
        <v>15806</v>
      </c>
      <c r="G17" s="50">
        <f t="shared" si="4"/>
        <v>15050</v>
      </c>
      <c r="H17" s="50">
        <f>H14+H16</f>
        <v>14006</v>
      </c>
      <c r="I17" s="50">
        <f>I14+I16</f>
        <v>14308</v>
      </c>
      <c r="J17" s="285"/>
      <c r="K17" s="15"/>
    </row>
    <row r="18" spans="1:11" x14ac:dyDescent="0.25">
      <c r="A18" s="38"/>
      <c r="B18" s="38"/>
      <c r="D18" s="61"/>
      <c r="E18" s="62"/>
      <c r="F18" s="62"/>
      <c r="G18" s="62"/>
      <c r="H18" s="62"/>
      <c r="I18" s="29"/>
      <c r="J18" s="285"/>
      <c r="K18" s="15"/>
    </row>
    <row r="19" spans="1:11" x14ac:dyDescent="0.25">
      <c r="A19" s="38"/>
      <c r="B19" s="38"/>
      <c r="D19" s="10"/>
      <c r="E19" s="8"/>
      <c r="F19" s="8"/>
      <c r="G19" s="8"/>
      <c r="I19" s="42"/>
      <c r="J19" s="285"/>
      <c r="K19" s="15"/>
    </row>
    <row r="20" spans="1:11" x14ac:dyDescent="0.25">
      <c r="A20" s="184" t="s">
        <v>20</v>
      </c>
      <c r="B20" s="433" t="s">
        <v>317</v>
      </c>
      <c r="C20" s="433"/>
      <c r="D20" s="186" t="s">
        <v>340</v>
      </c>
      <c r="E20" s="189" t="s">
        <v>313</v>
      </c>
      <c r="F20" s="184" t="s">
        <v>170</v>
      </c>
      <c r="G20" s="184" t="s">
        <v>171</v>
      </c>
      <c r="H20" s="183" t="s">
        <v>172</v>
      </c>
      <c r="I20" s="183" t="s">
        <v>200</v>
      </c>
      <c r="J20" s="285"/>
      <c r="K20" s="15"/>
    </row>
    <row r="21" spans="1:11" x14ac:dyDescent="0.25">
      <c r="A21" s="434" t="s">
        <v>91</v>
      </c>
      <c r="B21" s="27" t="s">
        <v>191</v>
      </c>
      <c r="C21" s="275" t="s">
        <v>187</v>
      </c>
      <c r="D21" s="63" t="s">
        <v>28</v>
      </c>
      <c r="E21" s="353">
        <f>E6+E14</f>
        <v>3676.0596110868528</v>
      </c>
      <c r="F21" s="57">
        <f>F6+F14</f>
        <v>4420</v>
      </c>
      <c r="G21" s="57">
        <f>G6+G14</f>
        <v>4932</v>
      </c>
      <c r="H21" s="57">
        <f>H6+H14</f>
        <v>5052</v>
      </c>
      <c r="I21" s="57">
        <f>I6+I14</f>
        <v>4980</v>
      </c>
      <c r="J21" s="285"/>
      <c r="K21" s="15"/>
    </row>
    <row r="22" spans="1:11" ht="15" customHeight="1" thickBot="1" x14ac:dyDescent="0.3">
      <c r="A22" s="435"/>
      <c r="B22" s="138" t="s">
        <v>210</v>
      </c>
      <c r="C22" s="279" t="s">
        <v>187</v>
      </c>
      <c r="D22" s="64" t="s">
        <v>28</v>
      </c>
      <c r="E22" s="354">
        <f>E7+E16</f>
        <v>15413.933207</v>
      </c>
      <c r="F22" s="60">
        <f>F7+F16</f>
        <v>17266</v>
      </c>
      <c r="G22" s="60">
        <f>G7+G16</f>
        <v>15941</v>
      </c>
      <c r="H22" s="60">
        <f>H7+H16</f>
        <v>14454</v>
      </c>
      <c r="I22" s="60">
        <f>I7+I16</f>
        <v>14290</v>
      </c>
      <c r="J22" s="285"/>
      <c r="K22" s="15"/>
    </row>
    <row r="23" spans="1:11" ht="15" customHeight="1" thickTop="1" x14ac:dyDescent="0.25">
      <c r="A23" s="436"/>
      <c r="B23" s="48" t="s">
        <v>690</v>
      </c>
      <c r="C23" s="277" t="s">
        <v>187</v>
      </c>
      <c r="D23" s="65" t="s">
        <v>23</v>
      </c>
      <c r="E23" s="355">
        <f>E21+E22</f>
        <v>19089.992818086852</v>
      </c>
      <c r="F23" s="50">
        <f t="shared" ref="F23:G23" si="5">F21+F22</f>
        <v>21686</v>
      </c>
      <c r="G23" s="50">
        <f t="shared" si="5"/>
        <v>20873</v>
      </c>
      <c r="H23" s="50">
        <f>H21+H22</f>
        <v>19506</v>
      </c>
      <c r="I23" s="50">
        <f t="shared" ref="I23" si="6">I21+I22</f>
        <v>19270</v>
      </c>
      <c r="J23" s="285"/>
      <c r="K23" s="15"/>
    </row>
    <row r="24" spans="1:11" ht="15" customHeight="1" x14ac:dyDescent="0.25">
      <c r="A24" s="233"/>
      <c r="B24" s="42"/>
      <c r="D24" s="61"/>
      <c r="E24" s="62"/>
      <c r="F24" s="62"/>
      <c r="G24" s="62"/>
      <c r="H24" s="62"/>
      <c r="I24" s="62"/>
      <c r="J24" s="285"/>
      <c r="K24" s="15"/>
    </row>
    <row r="25" spans="1:11" x14ac:dyDescent="0.25">
      <c r="A25" s="8" t="s">
        <v>702</v>
      </c>
      <c r="B25" s="66"/>
      <c r="C25" s="280"/>
      <c r="D25" s="67"/>
      <c r="E25" s="68"/>
      <c r="F25" s="68"/>
      <c r="G25" s="68"/>
      <c r="H25" s="68"/>
      <c r="I25" s="29"/>
      <c r="J25" s="285"/>
      <c r="K25" s="15"/>
    </row>
    <row r="26" spans="1:11" x14ac:dyDescent="0.25">
      <c r="A26" s="349" t="s">
        <v>705</v>
      </c>
      <c r="B26" s="139"/>
      <c r="C26" s="281"/>
      <c r="D26" s="69"/>
      <c r="E26" s="69"/>
      <c r="F26" s="69"/>
      <c r="G26" s="69"/>
      <c r="H26" s="69"/>
      <c r="I26" s="29"/>
      <c r="J26" s="285"/>
      <c r="K26" s="15"/>
    </row>
    <row r="27" spans="1:11" x14ac:dyDescent="0.25">
      <c r="A27" s="349" t="s">
        <v>692</v>
      </c>
      <c r="B27" s="139"/>
      <c r="C27" s="281"/>
      <c r="D27" s="69"/>
      <c r="E27" s="69"/>
      <c r="F27" s="69"/>
      <c r="G27" s="69"/>
      <c r="H27" s="69"/>
      <c r="I27" s="29"/>
      <c r="J27" s="285"/>
      <c r="K27" s="15"/>
    </row>
    <row r="28" spans="1:11" x14ac:dyDescent="0.25">
      <c r="A28" s="432" t="s">
        <v>706</v>
      </c>
      <c r="B28" s="432"/>
      <c r="C28" s="432"/>
      <c r="D28" s="432"/>
      <c r="E28" s="432"/>
      <c r="F28" s="432"/>
      <c r="G28" s="432"/>
      <c r="H28" s="432"/>
      <c r="I28" s="432"/>
      <c r="J28" s="432"/>
      <c r="K28" s="15"/>
    </row>
    <row r="29" spans="1:11" s="8" customFormat="1" x14ac:dyDescent="0.25">
      <c r="A29" s="432"/>
      <c r="B29" s="432"/>
      <c r="C29" s="432"/>
      <c r="D29" s="432"/>
      <c r="E29" s="432"/>
      <c r="F29" s="432"/>
      <c r="G29" s="432"/>
      <c r="H29" s="432"/>
      <c r="I29" s="432"/>
      <c r="J29" s="432"/>
    </row>
    <row r="30" spans="1:11" s="8" customFormat="1" x14ac:dyDescent="0.25">
      <c r="A30" s="432"/>
      <c r="B30" s="432"/>
      <c r="C30" s="432"/>
      <c r="D30" s="432"/>
      <c r="E30" s="432"/>
      <c r="F30" s="432"/>
      <c r="G30" s="432"/>
      <c r="H30" s="432"/>
      <c r="I30" s="432"/>
      <c r="J30" s="432"/>
    </row>
    <row r="31" spans="1:11" s="8" customFormat="1" x14ac:dyDescent="0.25">
      <c r="A31" s="10"/>
      <c r="B31" s="10"/>
      <c r="C31" s="236"/>
      <c r="D31" s="10"/>
      <c r="E31" s="10"/>
      <c r="F31" s="10"/>
      <c r="G31" s="10"/>
      <c r="H31" s="10"/>
      <c r="I31" s="10"/>
      <c r="J31" s="287"/>
    </row>
    <row r="32" spans="1:11" s="8" customFormat="1" x14ac:dyDescent="0.25">
      <c r="C32" s="133"/>
      <c r="J32" s="287"/>
    </row>
    <row r="33" spans="3:11" x14ac:dyDescent="0.25">
      <c r="J33" s="285"/>
      <c r="K33" s="15"/>
    </row>
    <row r="34" spans="3:11" x14ac:dyDescent="0.25">
      <c r="E34" s="135"/>
      <c r="F34" s="135"/>
      <c r="G34" s="135"/>
      <c r="H34" s="135"/>
      <c r="I34" s="135"/>
      <c r="J34" s="285"/>
      <c r="K34" s="15"/>
    </row>
    <row r="35" spans="3:11" s="8" customFormat="1" x14ac:dyDescent="0.25">
      <c r="C35" s="133"/>
      <c r="E35" s="124"/>
      <c r="F35" s="124"/>
      <c r="G35" s="124"/>
      <c r="H35" s="124"/>
      <c r="I35" s="124"/>
      <c r="J35" s="287"/>
    </row>
    <row r="36" spans="3:11" x14ac:dyDescent="0.25">
      <c r="F36" s="8"/>
      <c r="G36" s="8"/>
      <c r="H36" s="8"/>
      <c r="I36" s="120"/>
      <c r="J36" s="285"/>
      <c r="K36" s="15"/>
    </row>
    <row r="37" spans="3:11" x14ac:dyDescent="0.25">
      <c r="E37" s="136"/>
      <c r="F37" s="136"/>
      <c r="G37" s="136"/>
      <c r="H37" s="136"/>
      <c r="I37" s="136"/>
      <c r="J37" s="285"/>
      <c r="K37" s="15"/>
    </row>
  </sheetData>
  <mergeCells count="9">
    <mergeCell ref="A28:J30"/>
    <mergeCell ref="B20:C20"/>
    <mergeCell ref="A21:A23"/>
    <mergeCell ref="D4:I4"/>
    <mergeCell ref="B5:C5"/>
    <mergeCell ref="A6:A10"/>
    <mergeCell ref="A14:A17"/>
    <mergeCell ref="B13:C13"/>
    <mergeCell ref="A4:C4"/>
  </mergeCells>
  <phoneticPr fontId="7"/>
  <hyperlinks>
    <hyperlink ref="J1" location="目次!A1" display="目次に戻る" xr:uid="{A75D946C-7072-4BF1-A59E-AF367029C275}"/>
  </hyperlinks>
  <pageMargins left="0.25" right="0.25" top="0.75" bottom="0.75" header="0.3" footer="0.3"/>
  <pageSetup paperSize="9" scale="8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FAE4-D9A9-4D8D-8FE1-8ADDBE82E4D0}">
  <sheetPr codeName="Sheet9">
    <tabColor rgb="FFDEEEE1"/>
    <pageSetUpPr fitToPage="1"/>
  </sheetPr>
  <dimension ref="A1:H43"/>
  <sheetViews>
    <sheetView view="pageBreakPreview" zoomScaleNormal="100" zoomScaleSheetLayoutView="100" workbookViewId="0">
      <selection activeCell="F28" sqref="F28"/>
    </sheetView>
  </sheetViews>
  <sheetFormatPr defaultColWidth="9" defaultRowHeight="12" outlineLevelRow="1" x14ac:dyDescent="0.25"/>
  <cols>
    <col min="1" max="1" width="11.875" style="15" customWidth="1"/>
    <col min="2" max="2" width="25.125" style="15" customWidth="1"/>
    <col min="3" max="3" width="7.75" style="15" customWidth="1"/>
    <col min="4" max="7" width="15.625" style="15" customWidth="1"/>
    <col min="8" max="8" width="9.75" style="15" bestFit="1" customWidth="1"/>
    <col min="9" max="9" width="15.625" style="15" customWidth="1"/>
    <col min="10" max="10" width="9.75" style="15" bestFit="1" customWidth="1"/>
    <col min="11" max="22" width="10.375" style="15" customWidth="1"/>
    <col min="23" max="16384" width="9" style="15"/>
  </cols>
  <sheetData>
    <row r="1" spans="1:8" s="33" customFormat="1" ht="25.5" customHeight="1" x14ac:dyDescent="0.25">
      <c r="A1" s="3" t="s">
        <v>1</v>
      </c>
      <c r="B1" s="3"/>
      <c r="C1" s="3"/>
      <c r="H1" s="284" t="s">
        <v>0</v>
      </c>
    </row>
    <row r="2" spans="1:8" s="8" customFormat="1" x14ac:dyDescent="0.25"/>
    <row r="3" spans="1:8" s="29" customFormat="1" x14ac:dyDescent="0.25">
      <c r="A3" s="20" t="s">
        <v>104</v>
      </c>
      <c r="B3" s="20"/>
      <c r="C3" s="20"/>
      <c r="F3" s="70"/>
      <c r="G3" s="70"/>
      <c r="H3" s="6"/>
    </row>
    <row r="4" spans="1:8" ht="30" customHeight="1" x14ac:dyDescent="0.25">
      <c r="A4" s="440" t="s">
        <v>475</v>
      </c>
      <c r="B4" s="441"/>
      <c r="C4" s="442"/>
      <c r="D4" s="443" t="s">
        <v>694</v>
      </c>
      <c r="E4" s="444"/>
      <c r="F4" s="444"/>
      <c r="G4" s="445"/>
      <c r="H4" s="6"/>
    </row>
    <row r="5" spans="1:8" ht="12" customHeight="1" x14ac:dyDescent="0.25">
      <c r="A5" s="184" t="s">
        <v>20</v>
      </c>
      <c r="B5" s="433" t="s">
        <v>317</v>
      </c>
      <c r="C5" s="433"/>
      <c r="D5" s="185" t="s">
        <v>340</v>
      </c>
      <c r="E5" s="375" t="s">
        <v>686</v>
      </c>
      <c r="F5" s="182" t="s">
        <v>314</v>
      </c>
      <c r="G5" s="182" t="s">
        <v>200</v>
      </c>
      <c r="H5" s="6"/>
    </row>
    <row r="6" spans="1:8" x14ac:dyDescent="0.25">
      <c r="A6" s="446" t="s">
        <v>483</v>
      </c>
      <c r="B6" s="71" t="s">
        <v>65</v>
      </c>
      <c r="C6" s="272" t="s">
        <v>482</v>
      </c>
      <c r="D6" s="72">
        <v>151444</v>
      </c>
      <c r="E6" s="74">
        <v>139847</v>
      </c>
      <c r="F6" s="74">
        <v>104380</v>
      </c>
      <c r="G6" s="74">
        <v>84325.7</v>
      </c>
      <c r="H6" s="6"/>
    </row>
    <row r="7" spans="1:8" ht="14.25" customHeight="1" x14ac:dyDescent="0.25">
      <c r="A7" s="447"/>
      <c r="B7" s="27" t="s">
        <v>62</v>
      </c>
      <c r="C7" s="273" t="s">
        <v>187</v>
      </c>
      <c r="D7" s="75">
        <v>13507</v>
      </c>
      <c r="E7" s="76">
        <v>5845</v>
      </c>
      <c r="F7" s="58">
        <v>6185</v>
      </c>
      <c r="G7" s="58">
        <v>8714.1</v>
      </c>
      <c r="H7" s="6"/>
    </row>
    <row r="8" spans="1:8" ht="36" x14ac:dyDescent="0.25">
      <c r="A8" s="447"/>
      <c r="B8" s="27" t="s">
        <v>5</v>
      </c>
      <c r="C8" s="273" t="s">
        <v>187</v>
      </c>
      <c r="D8" s="43">
        <v>1317</v>
      </c>
      <c r="E8" s="74">
        <v>1272</v>
      </c>
      <c r="F8" s="74">
        <v>1235</v>
      </c>
      <c r="G8" s="74">
        <v>1114.3</v>
      </c>
      <c r="H8" s="6"/>
    </row>
    <row r="9" spans="1:8" ht="14.25" customHeight="1" x14ac:dyDescent="0.25">
      <c r="A9" s="447"/>
      <c r="B9" s="27" t="s">
        <v>161</v>
      </c>
      <c r="C9" s="273" t="s">
        <v>187</v>
      </c>
      <c r="D9" s="43">
        <v>7036</v>
      </c>
      <c r="E9" s="74">
        <v>6428</v>
      </c>
      <c r="F9" s="74">
        <v>6198</v>
      </c>
      <c r="G9" s="74">
        <v>4984.6000000000004</v>
      </c>
      <c r="H9" s="6"/>
    </row>
    <row r="10" spans="1:8" ht="14.25" customHeight="1" x14ac:dyDescent="0.25">
      <c r="A10" s="447"/>
      <c r="B10" s="27" t="s">
        <v>6</v>
      </c>
      <c r="C10" s="273" t="s">
        <v>187</v>
      </c>
      <c r="D10" s="43">
        <v>585</v>
      </c>
      <c r="E10" s="74">
        <v>268</v>
      </c>
      <c r="F10" s="74">
        <v>253</v>
      </c>
      <c r="G10" s="74">
        <v>245.2</v>
      </c>
      <c r="H10" s="6"/>
    </row>
    <row r="11" spans="1:8" ht="14.25" customHeight="1" x14ac:dyDescent="0.25">
      <c r="A11" s="447"/>
      <c r="B11" s="27" t="s">
        <v>7</v>
      </c>
      <c r="C11" s="273" t="s">
        <v>187</v>
      </c>
      <c r="D11" s="43">
        <v>1007</v>
      </c>
      <c r="E11" s="74">
        <v>791</v>
      </c>
      <c r="F11" s="74">
        <v>689</v>
      </c>
      <c r="G11" s="74">
        <v>672.1</v>
      </c>
      <c r="H11" s="6"/>
    </row>
    <row r="12" spans="1:8" ht="14.25" customHeight="1" x14ac:dyDescent="0.25">
      <c r="A12" s="447"/>
      <c r="B12" s="27" t="s">
        <v>8</v>
      </c>
      <c r="C12" s="273" t="s">
        <v>187</v>
      </c>
      <c r="D12" s="43">
        <v>2298</v>
      </c>
      <c r="E12" s="74">
        <v>1840</v>
      </c>
      <c r="F12" s="74">
        <v>1686</v>
      </c>
      <c r="G12" s="74">
        <v>1672.4</v>
      </c>
      <c r="H12" s="6"/>
    </row>
    <row r="13" spans="1:8" ht="14.25" customHeight="1" x14ac:dyDescent="0.25">
      <c r="A13" s="447"/>
      <c r="B13" s="77" t="s">
        <v>64</v>
      </c>
      <c r="C13" s="245" t="s">
        <v>187</v>
      </c>
      <c r="D13" s="75">
        <v>3313</v>
      </c>
      <c r="E13" s="76">
        <v>1495</v>
      </c>
      <c r="F13" s="58">
        <v>1349</v>
      </c>
      <c r="G13" s="58">
        <v>1190.9000000000001</v>
      </c>
      <c r="H13" s="6"/>
    </row>
    <row r="14" spans="1:8" ht="36" x14ac:dyDescent="0.25">
      <c r="A14" s="447"/>
      <c r="B14" s="27" t="s">
        <v>190</v>
      </c>
      <c r="C14" s="273" t="s">
        <v>187</v>
      </c>
      <c r="D14" s="75" t="s">
        <v>4</v>
      </c>
      <c r="E14" s="76" t="s">
        <v>4</v>
      </c>
      <c r="F14" s="58" t="s">
        <v>4</v>
      </c>
      <c r="G14" s="58" t="s">
        <v>4</v>
      </c>
      <c r="H14" s="6"/>
    </row>
    <row r="15" spans="1:8" ht="14.25" customHeight="1" x14ac:dyDescent="0.25">
      <c r="A15" s="447"/>
      <c r="B15" s="27" t="s">
        <v>162</v>
      </c>
      <c r="C15" s="273" t="s">
        <v>187</v>
      </c>
      <c r="D15" s="75" t="s">
        <v>4</v>
      </c>
      <c r="E15" s="76" t="s">
        <v>4</v>
      </c>
      <c r="F15" s="58" t="s">
        <v>4</v>
      </c>
      <c r="G15" s="58" t="s">
        <v>4</v>
      </c>
      <c r="H15" s="6"/>
    </row>
    <row r="16" spans="1:8" ht="14.25" customHeight="1" x14ac:dyDescent="0.25">
      <c r="A16" s="447"/>
      <c r="B16" s="27" t="s">
        <v>9</v>
      </c>
      <c r="C16" s="273" t="s">
        <v>187</v>
      </c>
      <c r="D16" s="75" t="s">
        <v>4</v>
      </c>
      <c r="E16" s="76" t="s">
        <v>4</v>
      </c>
      <c r="F16" s="58" t="s">
        <v>4</v>
      </c>
      <c r="G16" s="58" t="s">
        <v>4</v>
      </c>
      <c r="H16" s="6"/>
    </row>
    <row r="17" spans="1:8" ht="14.25" customHeight="1" x14ac:dyDescent="0.25">
      <c r="A17" s="447"/>
      <c r="B17" s="27" t="s">
        <v>10</v>
      </c>
      <c r="C17" s="273" t="s">
        <v>187</v>
      </c>
      <c r="D17" s="43">
        <v>4460</v>
      </c>
      <c r="E17" s="74">
        <v>3512</v>
      </c>
      <c r="F17" s="74">
        <v>3195</v>
      </c>
      <c r="G17" s="74">
        <v>3212.2</v>
      </c>
      <c r="H17" s="6"/>
    </row>
    <row r="18" spans="1:8" ht="14.25" customHeight="1" x14ac:dyDescent="0.25">
      <c r="A18" s="447"/>
      <c r="B18" s="27" t="s">
        <v>11</v>
      </c>
      <c r="C18" s="273" t="s">
        <v>187</v>
      </c>
      <c r="D18" s="75" t="s">
        <v>13</v>
      </c>
      <c r="E18" s="76" t="s">
        <v>13</v>
      </c>
      <c r="F18" s="58" t="s">
        <v>13</v>
      </c>
      <c r="G18" s="58" t="s">
        <v>13</v>
      </c>
      <c r="H18" s="6"/>
    </row>
    <row r="19" spans="1:8" ht="14.25" customHeight="1" x14ac:dyDescent="0.25">
      <c r="A19" s="447"/>
      <c r="B19" s="27" t="s">
        <v>63</v>
      </c>
      <c r="C19" s="273" t="s">
        <v>187</v>
      </c>
      <c r="D19" s="75" t="s">
        <v>13</v>
      </c>
      <c r="E19" s="73" t="s">
        <v>13</v>
      </c>
      <c r="F19" s="73" t="s">
        <v>13</v>
      </c>
      <c r="G19" s="73" t="s">
        <v>13</v>
      </c>
      <c r="H19" s="6"/>
    </row>
    <row r="20" spans="1:8" ht="15" customHeight="1" thickBot="1" x14ac:dyDescent="0.3">
      <c r="A20" s="447"/>
      <c r="B20" s="45" t="s">
        <v>12</v>
      </c>
      <c r="C20" s="274" t="s">
        <v>187</v>
      </c>
      <c r="D20" s="59" t="s">
        <v>13</v>
      </c>
      <c r="E20" s="78" t="s">
        <v>13</v>
      </c>
      <c r="F20" s="79" t="s">
        <v>13</v>
      </c>
      <c r="G20" s="79" t="s">
        <v>13</v>
      </c>
      <c r="H20" s="6"/>
    </row>
    <row r="21" spans="1:8" ht="15" customHeight="1" thickTop="1" x14ac:dyDescent="0.25">
      <c r="A21" s="447"/>
      <c r="B21" s="369" t="s">
        <v>695</v>
      </c>
      <c r="C21" s="369" t="s">
        <v>187</v>
      </c>
      <c r="D21" s="370">
        <f>SUM(D6:D20)</f>
        <v>184967</v>
      </c>
      <c r="E21" s="370">
        <f t="shared" ref="E21" si="0">SUM(E6:E20)</f>
        <v>161298</v>
      </c>
      <c r="F21" s="371">
        <f>SUM(F6:F20)</f>
        <v>125170</v>
      </c>
      <c r="G21" s="371">
        <f>SUM(G6:G20)</f>
        <v>106131.5</v>
      </c>
      <c r="H21" s="6"/>
    </row>
    <row r="22" spans="1:8" ht="15" customHeight="1" x14ac:dyDescent="0.15">
      <c r="A22" s="447"/>
      <c r="B22" s="51" t="s">
        <v>188</v>
      </c>
      <c r="C22" s="51"/>
      <c r="D22" s="372" t="s">
        <v>28</v>
      </c>
      <c r="E22" s="137">
        <f>E21/$D$21-1</f>
        <v>-0.12796336643833761</v>
      </c>
      <c r="F22" s="137">
        <f>F21/$D$21-1</f>
        <v>-0.32328469402650206</v>
      </c>
      <c r="G22" s="137">
        <f>G21/$D$21-1</f>
        <v>-0.42621386517595028</v>
      </c>
      <c r="H22" s="6"/>
    </row>
    <row r="23" spans="1:8" s="329" customFormat="1" ht="15" customHeight="1" outlineLevel="1" x14ac:dyDescent="0.25">
      <c r="A23" s="8" t="s">
        <v>702</v>
      </c>
      <c r="B23" s="8"/>
      <c r="C23" s="8"/>
      <c r="D23" s="80"/>
      <c r="E23" s="80"/>
      <c r="F23" s="80"/>
      <c r="G23" s="80"/>
      <c r="H23" s="6"/>
    </row>
    <row r="24" spans="1:8" s="329" customFormat="1" ht="14.25" customHeight="1" outlineLevel="1" x14ac:dyDescent="0.25">
      <c r="A24" s="432" t="s">
        <v>704</v>
      </c>
      <c r="B24" s="432"/>
      <c r="C24" s="432"/>
      <c r="D24" s="432"/>
      <c r="E24" s="432"/>
      <c r="F24" s="432"/>
      <c r="G24" s="432"/>
      <c r="H24" s="432"/>
    </row>
    <row r="25" spans="1:8" x14ac:dyDescent="0.25">
      <c r="A25" s="432"/>
      <c r="B25" s="432"/>
      <c r="C25" s="432"/>
      <c r="D25" s="432"/>
      <c r="E25" s="432"/>
      <c r="F25" s="432"/>
      <c r="G25" s="432"/>
      <c r="H25" s="432"/>
    </row>
    <row r="26" spans="1:8" ht="9" customHeight="1" x14ac:dyDescent="0.25">
      <c r="A26" s="432"/>
      <c r="B26" s="432"/>
      <c r="C26" s="432"/>
      <c r="D26" s="432"/>
      <c r="E26" s="432"/>
      <c r="F26" s="432"/>
      <c r="G26" s="432"/>
      <c r="H26" s="432"/>
    </row>
    <row r="27" spans="1:8" s="8" customFormat="1" ht="9" customHeight="1" x14ac:dyDescent="0.25">
      <c r="A27" s="432"/>
      <c r="B27" s="432"/>
      <c r="C27" s="432"/>
      <c r="D27" s="432"/>
      <c r="E27" s="432"/>
      <c r="F27" s="432"/>
      <c r="G27" s="432"/>
      <c r="H27" s="432"/>
    </row>
    <row r="28" spans="1:8" s="8" customFormat="1" ht="9" customHeight="1" x14ac:dyDescent="0.25"/>
    <row r="29" spans="1:8" s="8" customFormat="1" x14ac:dyDescent="0.25"/>
    <row r="30" spans="1:8" s="8" customFormat="1" ht="13.5" x14ac:dyDescent="0.25">
      <c r="A30" s="81"/>
      <c r="B30" s="81"/>
      <c r="C30" s="81"/>
      <c r="E30" s="124"/>
      <c r="F30" s="124"/>
      <c r="G30" s="124"/>
      <c r="H30" s="124"/>
    </row>
    <row r="31" spans="1:8" s="8" customFormat="1" x14ac:dyDescent="0.25"/>
    <row r="32" spans="1:8" s="8" customFormat="1" x14ac:dyDescent="0.25"/>
    <row r="33" spans="1:8" s="8" customFormat="1" x14ac:dyDescent="0.25"/>
    <row r="34" spans="1:8" s="8" customFormat="1" x14ac:dyDescent="0.25"/>
    <row r="35" spans="1:8" s="8" customFormat="1" x14ac:dyDescent="0.25"/>
    <row r="36" spans="1:8" s="8" customFormat="1" x14ac:dyDescent="0.25"/>
    <row r="37" spans="1:8" s="8" customFormat="1" x14ac:dyDescent="0.25"/>
    <row r="38" spans="1:8" s="8" customFormat="1" x14ac:dyDescent="0.25"/>
    <row r="39" spans="1:8" s="8" customFormat="1" x14ac:dyDescent="0.25"/>
    <row r="40" spans="1:8" s="8" customFormat="1" x14ac:dyDescent="0.25"/>
    <row r="41" spans="1:8" s="8" customFormat="1" x14ac:dyDescent="0.25"/>
    <row r="42" spans="1:8" s="8" customFormat="1" x14ac:dyDescent="0.25">
      <c r="A42" s="15"/>
      <c r="B42" s="15"/>
      <c r="C42" s="15"/>
      <c r="D42" s="15"/>
      <c r="E42" s="15"/>
      <c r="F42" s="15"/>
      <c r="G42" s="15"/>
      <c r="H42" s="15"/>
    </row>
    <row r="43" spans="1:8" s="8" customFormat="1" x14ac:dyDescent="0.25">
      <c r="A43" s="15"/>
      <c r="B43" s="15"/>
      <c r="C43" s="15"/>
      <c r="D43" s="15"/>
      <c r="E43" s="15"/>
      <c r="F43" s="15"/>
      <c r="G43" s="15"/>
      <c r="H43" s="15"/>
    </row>
  </sheetData>
  <mergeCells count="5">
    <mergeCell ref="D4:G4"/>
    <mergeCell ref="A6:A22"/>
    <mergeCell ref="A4:C4"/>
    <mergeCell ref="B5:C5"/>
    <mergeCell ref="A24:H27"/>
  </mergeCells>
  <phoneticPr fontId="7"/>
  <hyperlinks>
    <hyperlink ref="H1" location="目次!A1" display="目次に戻る" xr:uid="{96E8795C-C03C-45D8-8357-5382A395A834}"/>
  </hyperlink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DF331-9761-46CE-93C1-4A1C18BE0053}">
  <sheetPr codeName="Sheet10">
    <tabColor rgb="FFDEEEE1"/>
    <pageSetUpPr fitToPage="1"/>
  </sheetPr>
  <dimension ref="A1:L10"/>
  <sheetViews>
    <sheetView view="pageBreakPreview" zoomScaleNormal="100" zoomScaleSheetLayoutView="100" workbookViewId="0">
      <selection activeCell="F28" sqref="F28"/>
    </sheetView>
  </sheetViews>
  <sheetFormatPr defaultColWidth="9" defaultRowHeight="12" x14ac:dyDescent="0.25"/>
  <cols>
    <col min="1" max="1" width="15.625" style="15" customWidth="1"/>
    <col min="2" max="2" width="20.125" style="15" customWidth="1"/>
    <col min="3" max="3" width="4.625" style="15" customWidth="1"/>
    <col min="4" max="5" width="12.5" style="15" customWidth="1"/>
    <col min="6" max="8" width="15.625" style="15" customWidth="1"/>
    <col min="9" max="9" width="9.75" style="15" bestFit="1" customWidth="1"/>
    <col min="10" max="10" width="15.625" style="15" customWidth="1"/>
    <col min="11" max="11" width="12.375" style="15" customWidth="1"/>
    <col min="12" max="12" width="9" style="8"/>
    <col min="13" max="16384" width="9" style="15"/>
  </cols>
  <sheetData>
    <row r="1" spans="1:12" s="33" customFormat="1" ht="18.75" x14ac:dyDescent="0.25">
      <c r="A1" s="3" t="s">
        <v>1</v>
      </c>
      <c r="B1" s="3"/>
      <c r="I1" s="284" t="s">
        <v>0</v>
      </c>
    </row>
    <row r="2" spans="1:12" s="8" customFormat="1" x14ac:dyDescent="0.25"/>
    <row r="3" spans="1:12" s="29" customFormat="1" x14ac:dyDescent="0.25">
      <c r="A3" s="9" t="s">
        <v>99</v>
      </c>
      <c r="B3" s="9"/>
    </row>
    <row r="4" spans="1:12" x14ac:dyDescent="0.25">
      <c r="A4" s="184" t="s">
        <v>20</v>
      </c>
      <c r="B4" s="433" t="s">
        <v>317</v>
      </c>
      <c r="C4" s="433"/>
      <c r="D4" s="184" t="s">
        <v>313</v>
      </c>
      <c r="E4" s="184" t="s">
        <v>170</v>
      </c>
      <c r="F4" s="184" t="s">
        <v>171</v>
      </c>
      <c r="G4" s="183" t="s">
        <v>172</v>
      </c>
      <c r="H4" s="183" t="s">
        <v>200</v>
      </c>
      <c r="I4" s="29"/>
      <c r="J4" s="8"/>
      <c r="L4" s="15"/>
    </row>
    <row r="5" spans="1:12" ht="14.25" x14ac:dyDescent="0.25">
      <c r="A5" s="448" t="s">
        <v>481</v>
      </c>
      <c r="B5" s="77" t="s">
        <v>69</v>
      </c>
      <c r="C5" s="82" t="s">
        <v>198</v>
      </c>
      <c r="D5" s="83">
        <v>677274</v>
      </c>
      <c r="E5" s="58">
        <v>665303</v>
      </c>
      <c r="F5" s="58">
        <v>629537</v>
      </c>
      <c r="G5" s="58">
        <v>637077</v>
      </c>
      <c r="H5" s="58">
        <v>604972</v>
      </c>
      <c r="I5" s="29"/>
      <c r="J5" s="8"/>
      <c r="L5" s="15"/>
    </row>
    <row r="6" spans="1:12" x14ac:dyDescent="0.25">
      <c r="A6" s="449"/>
      <c r="B6" s="77" t="s">
        <v>175</v>
      </c>
      <c r="C6" s="82" t="s">
        <v>67</v>
      </c>
      <c r="D6" s="84">
        <v>24841.79</v>
      </c>
      <c r="E6" s="84">
        <v>24252.02</v>
      </c>
      <c r="F6" s="84">
        <v>19080.259999999998</v>
      </c>
      <c r="G6" s="84">
        <v>15687.019999999999</v>
      </c>
      <c r="H6" s="84">
        <v>11363.44</v>
      </c>
      <c r="I6" s="85"/>
      <c r="J6" s="8"/>
      <c r="L6" s="15"/>
    </row>
    <row r="7" spans="1:12" x14ac:dyDescent="0.25">
      <c r="A7" s="449"/>
      <c r="B7" s="77" t="s">
        <v>68</v>
      </c>
      <c r="C7" s="82" t="s">
        <v>66</v>
      </c>
      <c r="D7" s="86">
        <v>3</v>
      </c>
      <c r="E7" s="86">
        <v>2.6</v>
      </c>
      <c r="F7" s="86">
        <v>3.1999999999999997</v>
      </c>
      <c r="G7" s="86">
        <v>1.7</v>
      </c>
      <c r="H7" s="86">
        <v>0</v>
      </c>
      <c r="I7" s="29"/>
      <c r="J7" s="8"/>
      <c r="L7" s="15"/>
    </row>
    <row r="8" spans="1:12" x14ac:dyDescent="0.25">
      <c r="A8" s="449"/>
      <c r="B8" s="77" t="s">
        <v>14</v>
      </c>
      <c r="C8" s="82" t="s">
        <v>15</v>
      </c>
      <c r="D8" s="87">
        <v>11854787</v>
      </c>
      <c r="E8" s="57">
        <v>11707043</v>
      </c>
      <c r="F8" s="57">
        <v>10892351</v>
      </c>
      <c r="G8" s="57">
        <v>10614779.999999998</v>
      </c>
      <c r="H8" s="57">
        <v>8173190</v>
      </c>
      <c r="I8" s="29"/>
      <c r="J8" s="8"/>
      <c r="L8" s="15"/>
    </row>
    <row r="9" spans="1:12" x14ac:dyDescent="0.25">
      <c r="A9" s="449"/>
      <c r="B9" s="77" t="s">
        <v>16</v>
      </c>
      <c r="C9" s="82" t="s">
        <v>15</v>
      </c>
      <c r="D9" s="57">
        <v>465133</v>
      </c>
      <c r="E9" s="57">
        <v>515000</v>
      </c>
      <c r="F9" s="57">
        <v>690000</v>
      </c>
      <c r="G9" s="57">
        <v>1086960</v>
      </c>
      <c r="H9" s="57">
        <v>869948</v>
      </c>
      <c r="I9" s="29"/>
      <c r="J9" s="8"/>
      <c r="L9" s="15"/>
    </row>
    <row r="10" spans="1:12" ht="24" x14ac:dyDescent="0.25">
      <c r="A10" s="450"/>
      <c r="B10" s="77" t="s">
        <v>17</v>
      </c>
      <c r="C10" s="89" t="s">
        <v>18</v>
      </c>
      <c r="D10" s="90">
        <f t="shared" ref="D10:G10" si="0">D9/D8</f>
        <v>3.9235879986709167E-2</v>
      </c>
      <c r="E10" s="90">
        <f t="shared" si="0"/>
        <v>4.399061317191711E-2</v>
      </c>
      <c r="F10" s="90">
        <f t="shared" si="0"/>
        <v>6.3347205759344327E-2</v>
      </c>
      <c r="G10" s="90">
        <f t="shared" si="0"/>
        <v>0.10240061499154954</v>
      </c>
      <c r="H10" s="90">
        <f>H9/H8</f>
        <v>0.10643922385262058</v>
      </c>
      <c r="I10" s="29"/>
      <c r="J10" s="8"/>
      <c r="L10" s="15"/>
    </row>
  </sheetData>
  <mergeCells count="2">
    <mergeCell ref="B4:C4"/>
    <mergeCell ref="A5:A10"/>
  </mergeCells>
  <phoneticPr fontId="7"/>
  <conditionalFormatting sqref="D5:H10">
    <cfRule type="containsBlanks" dxfId="12" priority="1">
      <formula>LEN(TRIM(D5))=0</formula>
    </cfRule>
    <cfRule type="containsBlanks" dxfId="11" priority="2">
      <formula>LEN(TRIM(D5))=0</formula>
    </cfRule>
    <cfRule type="containsBlanks" dxfId="10" priority="3">
      <formula>LEN(TRIM(D5))=0</formula>
    </cfRule>
  </conditionalFormatting>
  <hyperlinks>
    <hyperlink ref="I1" location="目次!A1" display="目次に戻る" xr:uid="{D6039EDB-4005-4825-B4AF-1D00AAFCE287}"/>
  </hyperlinks>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DE03A-9723-4512-852C-3CC355ABA6AF}">
  <sheetPr codeName="Sheet11">
    <tabColor rgb="FFDEEEE1"/>
    <pageSetUpPr fitToPage="1"/>
  </sheetPr>
  <dimension ref="A1:I5"/>
  <sheetViews>
    <sheetView view="pageBreakPreview" zoomScaleNormal="100" zoomScaleSheetLayoutView="100" workbookViewId="0">
      <selection activeCell="F28" sqref="F28"/>
    </sheetView>
  </sheetViews>
  <sheetFormatPr defaultColWidth="9" defaultRowHeight="12" x14ac:dyDescent="0.25"/>
  <cols>
    <col min="1" max="1" width="15.625" style="15" customWidth="1"/>
    <col min="2" max="2" width="12.625" style="15" customWidth="1"/>
    <col min="3" max="3" width="2.625" style="15" customWidth="1"/>
    <col min="4" max="8" width="15.625" style="15" customWidth="1"/>
    <col min="9" max="9" width="9.75" style="15" bestFit="1" customWidth="1"/>
    <col min="10" max="10" width="15.625" style="15" customWidth="1"/>
    <col min="11" max="11" width="9.75" style="15" bestFit="1" customWidth="1"/>
    <col min="12" max="17" width="10.375" style="15" customWidth="1"/>
    <col min="18" max="19" width="11.375" style="15" customWidth="1"/>
    <col min="20" max="23" width="10.375" style="15" customWidth="1"/>
    <col min="24" max="16384" width="9" style="15"/>
  </cols>
  <sheetData>
    <row r="1" spans="1:9" s="33" customFormat="1" ht="18.75" x14ac:dyDescent="0.25">
      <c r="A1" s="3" t="s">
        <v>1</v>
      </c>
      <c r="B1" s="3"/>
      <c r="C1" s="3"/>
      <c r="D1" s="7"/>
      <c r="I1" s="284" t="s">
        <v>0</v>
      </c>
    </row>
    <row r="2" spans="1:9" s="8" customFormat="1" x14ac:dyDescent="0.25"/>
    <row r="3" spans="1:9" s="29" customFormat="1" x14ac:dyDescent="0.25">
      <c r="A3" s="9" t="s">
        <v>101</v>
      </c>
      <c r="B3" s="9"/>
      <c r="C3" s="9"/>
      <c r="G3" s="70"/>
      <c r="H3" s="70"/>
    </row>
    <row r="4" spans="1:9" x14ac:dyDescent="0.25">
      <c r="A4" s="184" t="s">
        <v>20</v>
      </c>
      <c r="B4" s="433" t="s">
        <v>317</v>
      </c>
      <c r="C4" s="433"/>
      <c r="D4" s="184" t="s">
        <v>313</v>
      </c>
      <c r="E4" s="184" t="s">
        <v>170</v>
      </c>
      <c r="F4" s="184" t="s">
        <v>171</v>
      </c>
      <c r="G4" s="183" t="s">
        <v>172</v>
      </c>
      <c r="H4" s="183" t="s">
        <v>200</v>
      </c>
    </row>
    <row r="5" spans="1:9" x14ac:dyDescent="0.25">
      <c r="A5" s="77" t="s">
        <v>186</v>
      </c>
      <c r="B5" s="77" t="s">
        <v>19</v>
      </c>
      <c r="C5" s="77" t="s">
        <v>480</v>
      </c>
      <c r="D5" s="92">
        <v>120460</v>
      </c>
      <c r="E5" s="92">
        <v>120027</v>
      </c>
      <c r="F5" s="92">
        <v>117116</v>
      </c>
      <c r="G5" s="92">
        <v>102325</v>
      </c>
      <c r="H5" s="92">
        <v>89102</v>
      </c>
      <c r="I5" s="85"/>
    </row>
  </sheetData>
  <mergeCells count="1">
    <mergeCell ref="B4:C4"/>
  </mergeCells>
  <phoneticPr fontId="7"/>
  <hyperlinks>
    <hyperlink ref="I1" location="目次!A1" display="目次に戻る" xr:uid="{87572C20-1837-470A-81E8-88FE67800850}"/>
  </hyperlinks>
  <pageMargins left="0.25" right="0.25"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5BC87-66C2-184F-921D-A2D1F7D0BC97}">
  <sheetPr codeName="Sheet12">
    <tabColor rgb="FFDEEEE1"/>
    <pageSetUpPr fitToPage="1"/>
  </sheetPr>
  <dimension ref="A1:I7"/>
  <sheetViews>
    <sheetView view="pageBreakPreview" zoomScaleNormal="100" zoomScaleSheetLayoutView="100" workbookViewId="0">
      <selection activeCell="F28" sqref="F28"/>
    </sheetView>
  </sheetViews>
  <sheetFormatPr defaultColWidth="9" defaultRowHeight="12" x14ac:dyDescent="0.25"/>
  <cols>
    <col min="1" max="2" width="15.625" style="15" customWidth="1"/>
    <col min="3" max="3" width="2.625" style="233" customWidth="1"/>
    <col min="4" max="8" width="14.625" style="15" customWidth="1"/>
    <col min="9" max="9" width="9.75" style="15" bestFit="1" customWidth="1"/>
    <col min="10" max="10" width="14.625" style="15" customWidth="1"/>
    <col min="11" max="11" width="10.5" style="15" customWidth="1"/>
    <col min="12" max="15" width="10.375" style="15" customWidth="1"/>
    <col min="16" max="17" width="11.375" style="15" customWidth="1"/>
    <col min="18" max="21" width="10.375" style="15" customWidth="1"/>
    <col min="22" max="16384" width="9" style="15"/>
  </cols>
  <sheetData>
    <row r="1" spans="1:9" s="33" customFormat="1" ht="18.75" x14ac:dyDescent="0.25">
      <c r="A1" s="3" t="s">
        <v>1</v>
      </c>
      <c r="B1" s="3"/>
      <c r="C1" s="270"/>
      <c r="I1" s="284" t="s">
        <v>0</v>
      </c>
    </row>
    <row r="2" spans="1:9" s="8" customFormat="1" x14ac:dyDescent="0.25">
      <c r="C2" s="133"/>
    </row>
    <row r="3" spans="1:9" s="29" customFormat="1" x14ac:dyDescent="0.25">
      <c r="A3" s="9" t="s">
        <v>478</v>
      </c>
      <c r="B3" s="9"/>
      <c r="C3" s="271"/>
      <c r="G3" s="70"/>
      <c r="H3" s="70"/>
    </row>
    <row r="4" spans="1:9" x14ac:dyDescent="0.25">
      <c r="A4" s="184" t="s">
        <v>20</v>
      </c>
      <c r="B4" s="451" t="s">
        <v>317</v>
      </c>
      <c r="C4" s="452"/>
      <c r="D4" s="184" t="s">
        <v>313</v>
      </c>
      <c r="E4" s="184" t="s">
        <v>170</v>
      </c>
      <c r="F4" s="184" t="s">
        <v>171</v>
      </c>
      <c r="G4" s="183" t="s">
        <v>172</v>
      </c>
      <c r="H4" s="183" t="s">
        <v>200</v>
      </c>
    </row>
    <row r="5" spans="1:9" x14ac:dyDescent="0.25">
      <c r="A5" s="446" t="s">
        <v>481</v>
      </c>
      <c r="B5" s="94" t="s">
        <v>71</v>
      </c>
      <c r="C5" s="98" t="s">
        <v>477</v>
      </c>
      <c r="D5" s="73">
        <v>84</v>
      </c>
      <c r="E5" s="383">
        <v>77</v>
      </c>
      <c r="F5" s="385">
        <v>82.228499999999997</v>
      </c>
      <c r="G5" s="74">
        <v>74.785499999999999</v>
      </c>
      <c r="H5" s="74">
        <v>51.231000000000002</v>
      </c>
    </row>
    <row r="6" spans="1:9" ht="15" customHeight="1" thickBot="1" x14ac:dyDescent="0.3">
      <c r="A6" s="447"/>
      <c r="B6" s="95" t="s">
        <v>72</v>
      </c>
      <c r="C6" s="268" t="s">
        <v>477</v>
      </c>
      <c r="D6" s="381">
        <v>707</v>
      </c>
      <c r="E6" s="384">
        <v>762</v>
      </c>
      <c r="F6" s="386">
        <v>675.68859999999995</v>
      </c>
      <c r="G6" s="387">
        <v>726.1934</v>
      </c>
      <c r="H6" s="387">
        <v>505.11799999999999</v>
      </c>
    </row>
    <row r="7" spans="1:9" ht="12.75" thickTop="1" x14ac:dyDescent="0.25">
      <c r="A7" s="453"/>
      <c r="B7" s="96" t="s">
        <v>22</v>
      </c>
      <c r="C7" s="269" t="s">
        <v>477</v>
      </c>
      <c r="D7" s="382">
        <f>D5+D6</f>
        <v>791</v>
      </c>
      <c r="E7" s="382">
        <v>839.07819999999992</v>
      </c>
      <c r="F7" s="382">
        <f>F5+F6</f>
        <v>757.91709999999989</v>
      </c>
      <c r="G7" s="388">
        <v>800.97889999999995</v>
      </c>
      <c r="H7" s="388">
        <v>556.34900000000005</v>
      </c>
    </row>
  </sheetData>
  <mergeCells count="2">
    <mergeCell ref="B4:C4"/>
    <mergeCell ref="A5:A7"/>
  </mergeCells>
  <phoneticPr fontId="7"/>
  <hyperlinks>
    <hyperlink ref="I1" location="目次!A1" display="目次に戻る" xr:uid="{68F776ED-4D7A-4272-AF46-50B8C2A166A3}"/>
  </hyperlinks>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6C4DD-0070-41CC-B574-2B6D62E81B04}">
  <sheetPr>
    <tabColor rgb="FFDEEEE1"/>
    <pageSetUpPr fitToPage="1"/>
  </sheetPr>
  <dimension ref="A1:K8"/>
  <sheetViews>
    <sheetView view="pageBreakPreview" zoomScaleNormal="100" zoomScaleSheetLayoutView="100" workbookViewId="0">
      <selection activeCell="F28" sqref="F28"/>
    </sheetView>
  </sheetViews>
  <sheetFormatPr defaultColWidth="9" defaultRowHeight="12" x14ac:dyDescent="0.25"/>
  <cols>
    <col min="1" max="2" width="15.625" style="15" customWidth="1"/>
    <col min="3" max="3" width="2.625" style="233" customWidth="1"/>
    <col min="4" max="8" width="14.625" style="15" customWidth="1"/>
    <col min="9" max="9" width="9.75" style="15" bestFit="1" customWidth="1"/>
    <col min="10" max="10" width="14.625" style="15" customWidth="1"/>
    <col min="11" max="11" width="10.5" style="15" customWidth="1"/>
    <col min="12" max="15" width="10.375" style="15" customWidth="1"/>
    <col min="16" max="17" width="11.375" style="15" customWidth="1"/>
    <col min="18" max="21" width="10.375" style="15" customWidth="1"/>
    <col min="22" max="16384" width="9" style="15"/>
  </cols>
  <sheetData>
    <row r="1" spans="1:11" s="33" customFormat="1" ht="18.75" x14ac:dyDescent="0.25">
      <c r="A1" s="3" t="s">
        <v>1</v>
      </c>
      <c r="B1" s="3"/>
      <c r="C1" s="270"/>
      <c r="I1" s="284" t="s">
        <v>0</v>
      </c>
    </row>
    <row r="2" spans="1:11" s="8" customFormat="1" x14ac:dyDescent="0.25">
      <c r="C2" s="133"/>
    </row>
    <row r="3" spans="1:11" s="29" customFormat="1" x14ac:dyDescent="0.25">
      <c r="A3" s="9" t="s">
        <v>776</v>
      </c>
      <c r="B3" s="9"/>
      <c r="C3" s="271"/>
      <c r="G3" s="70"/>
      <c r="H3" s="70"/>
      <c r="I3" s="15"/>
      <c r="J3" s="15"/>
      <c r="K3" s="15"/>
    </row>
    <row r="4" spans="1:11" s="29" customFormat="1" ht="24" customHeight="1" x14ac:dyDescent="0.25">
      <c r="A4" s="440" t="s">
        <v>475</v>
      </c>
      <c r="B4" s="441"/>
      <c r="C4" s="442"/>
      <c r="D4" s="437" t="s">
        <v>696</v>
      </c>
      <c r="E4" s="438"/>
      <c r="F4" s="438"/>
      <c r="G4" s="438"/>
      <c r="H4" s="439"/>
      <c r="I4" s="15"/>
      <c r="J4" s="15"/>
      <c r="K4" s="15"/>
    </row>
    <row r="5" spans="1:11" x14ac:dyDescent="0.25">
      <c r="A5" s="184" t="s">
        <v>20</v>
      </c>
      <c r="B5" s="451" t="s">
        <v>317</v>
      </c>
      <c r="C5" s="452"/>
      <c r="D5" s="184" t="s">
        <v>313</v>
      </c>
      <c r="E5" s="184" t="s">
        <v>170</v>
      </c>
      <c r="F5" s="184" t="s">
        <v>171</v>
      </c>
      <c r="G5" s="183" t="s">
        <v>172</v>
      </c>
      <c r="H5" s="183" t="s">
        <v>200</v>
      </c>
    </row>
    <row r="6" spans="1:11" ht="14.25" x14ac:dyDescent="0.25">
      <c r="A6" s="352" t="s">
        <v>337</v>
      </c>
      <c r="B6" s="37" t="s">
        <v>199</v>
      </c>
      <c r="C6" s="98" t="s">
        <v>316</v>
      </c>
      <c r="D6" s="339">
        <v>1.6</v>
      </c>
      <c r="E6" s="339">
        <v>1.1000000000000001</v>
      </c>
      <c r="F6" s="340">
        <v>0.5</v>
      </c>
      <c r="G6" s="339" t="s">
        <v>698</v>
      </c>
      <c r="H6" s="341">
        <v>0.5</v>
      </c>
    </row>
    <row r="7" spans="1:11" x14ac:dyDescent="0.25">
      <c r="A7" s="8" t="s">
        <v>702</v>
      </c>
      <c r="B7" s="8"/>
      <c r="C7" s="133"/>
    </row>
    <row r="8" spans="1:11" x14ac:dyDescent="0.25">
      <c r="A8" s="8" t="s">
        <v>703</v>
      </c>
      <c r="B8" s="38"/>
      <c r="C8" s="335"/>
      <c r="D8" s="336"/>
      <c r="E8" s="336"/>
      <c r="F8" s="337"/>
      <c r="G8" s="338"/>
      <c r="H8" s="338"/>
    </row>
  </sheetData>
  <mergeCells count="3">
    <mergeCell ref="A4:C4"/>
    <mergeCell ref="D4:H4"/>
    <mergeCell ref="B5:C5"/>
  </mergeCells>
  <phoneticPr fontId="7"/>
  <hyperlinks>
    <hyperlink ref="I1" location="目次!A1" display="目次に戻る" xr:uid="{5E49D9A9-9335-4368-8B78-D7A2DA8E6F75}"/>
  </hyperlinks>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BA2E-7588-4CD1-9F40-2E2C0AB44C27}">
  <sheetPr codeName="Sheet14">
    <tabColor rgb="FFDEEEE1"/>
    <pageSetUpPr fitToPage="1"/>
  </sheetPr>
  <dimension ref="A1:I8"/>
  <sheetViews>
    <sheetView view="pageBreakPreview" zoomScaleNormal="100" zoomScaleSheetLayoutView="100" workbookViewId="0">
      <selection activeCell="F28" sqref="F28"/>
    </sheetView>
  </sheetViews>
  <sheetFormatPr defaultColWidth="9" defaultRowHeight="12" x14ac:dyDescent="0.25"/>
  <cols>
    <col min="1" max="2" width="25.125" style="15" customWidth="1"/>
    <col min="3" max="3" width="2.625" style="15" customWidth="1"/>
    <col min="4" max="8" width="15.625" style="15" customWidth="1"/>
    <col min="9" max="9" width="10.5" style="15" customWidth="1"/>
    <col min="10" max="13" width="10.375" style="15" customWidth="1"/>
    <col min="14" max="15" width="11.375" style="15" customWidth="1"/>
    <col min="16" max="19" width="10.375" style="15" customWidth="1"/>
    <col min="20" max="16384" width="9" style="15"/>
  </cols>
  <sheetData>
    <row r="1" spans="1:9" s="33" customFormat="1" ht="18.75" x14ac:dyDescent="0.25">
      <c r="A1" s="3" t="s">
        <v>1</v>
      </c>
      <c r="B1" s="3"/>
      <c r="C1" s="3"/>
      <c r="I1" s="284" t="s">
        <v>0</v>
      </c>
    </row>
    <row r="2" spans="1:9" s="8" customFormat="1" x14ac:dyDescent="0.25"/>
    <row r="3" spans="1:9" x14ac:dyDescent="0.25">
      <c r="A3" s="9" t="s">
        <v>108</v>
      </c>
      <c r="B3" s="9"/>
      <c r="C3" s="9"/>
      <c r="D3" s="29"/>
      <c r="E3" s="107"/>
      <c r="F3" s="107"/>
      <c r="G3" s="70"/>
      <c r="H3" s="70"/>
    </row>
    <row r="4" spans="1:9" s="30" customFormat="1" ht="24" customHeight="1" x14ac:dyDescent="0.25">
      <c r="A4" s="440" t="s">
        <v>475</v>
      </c>
      <c r="B4" s="441"/>
      <c r="C4" s="442"/>
      <c r="D4" s="437" t="s">
        <v>697</v>
      </c>
      <c r="E4" s="438"/>
      <c r="F4" s="438"/>
      <c r="G4" s="438"/>
      <c r="H4" s="439"/>
    </row>
    <row r="5" spans="1:9" x14ac:dyDescent="0.25">
      <c r="A5" s="184" t="s">
        <v>20</v>
      </c>
      <c r="B5" s="451" t="s">
        <v>317</v>
      </c>
      <c r="C5" s="452"/>
      <c r="D5" s="181" t="s">
        <v>313</v>
      </c>
      <c r="E5" s="181" t="s">
        <v>170</v>
      </c>
      <c r="F5" s="188" t="s">
        <v>486</v>
      </c>
      <c r="G5" s="181" t="s">
        <v>172</v>
      </c>
      <c r="H5" s="181" t="s">
        <v>200</v>
      </c>
    </row>
    <row r="6" spans="1:9" x14ac:dyDescent="0.25">
      <c r="A6" s="108" t="s">
        <v>362</v>
      </c>
      <c r="B6" s="108" t="s">
        <v>177</v>
      </c>
      <c r="C6" s="108" t="s">
        <v>353</v>
      </c>
      <c r="D6" s="266">
        <v>12</v>
      </c>
      <c r="E6" s="267">
        <v>17</v>
      </c>
      <c r="F6" s="267">
        <v>17</v>
      </c>
      <c r="G6" s="267">
        <v>21</v>
      </c>
      <c r="H6" s="267">
        <v>23</v>
      </c>
    </row>
    <row r="7" spans="1:9" x14ac:dyDescent="0.25">
      <c r="A7" s="8" t="s">
        <v>476</v>
      </c>
      <c r="B7" s="40"/>
      <c r="C7" s="40"/>
      <c r="D7" s="29"/>
      <c r="E7" s="109"/>
      <c r="F7" s="109"/>
    </row>
    <row r="8" spans="1:9" x14ac:dyDescent="0.25">
      <c r="I8" s="8"/>
    </row>
  </sheetData>
  <mergeCells count="3">
    <mergeCell ref="D4:H4"/>
    <mergeCell ref="B5:C5"/>
    <mergeCell ref="A4:C4"/>
  </mergeCells>
  <phoneticPr fontId="7"/>
  <hyperlinks>
    <hyperlink ref="I1" location="目次!A1" display="目次に戻る" xr:uid="{5C940175-F1A6-4682-9703-21200BD13ACE}"/>
  </hyperlinks>
  <pageMargins left="0.25" right="0.25" top="0.75" bottom="0.75" header="0.3" footer="0.3"/>
  <pageSetup paperSize="9" scale="9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52FAA-9FA9-40E8-A286-183FB19DB212}">
  <sheetPr codeName="Sheet13">
    <tabColor rgb="FFDEEEE1"/>
    <pageSetUpPr fitToPage="1"/>
  </sheetPr>
  <dimension ref="A1:L9"/>
  <sheetViews>
    <sheetView view="pageBreakPreview" zoomScaleNormal="100" zoomScaleSheetLayoutView="100" workbookViewId="0">
      <selection activeCell="F28" sqref="F28"/>
    </sheetView>
  </sheetViews>
  <sheetFormatPr defaultColWidth="9" defaultRowHeight="12" x14ac:dyDescent="0.25"/>
  <cols>
    <col min="1" max="2" width="15.875" style="15" customWidth="1"/>
    <col min="3" max="3" width="6.5" style="15" customWidth="1"/>
    <col min="4" max="10" width="15.625" style="15" customWidth="1"/>
    <col min="11" max="11" width="9.75" style="15" bestFit="1" customWidth="1"/>
    <col min="12" max="12" width="15.625" style="15" customWidth="1"/>
    <col min="13" max="13" width="10.5" style="15" customWidth="1"/>
    <col min="14" max="17" width="10.375" style="15" customWidth="1"/>
    <col min="18" max="19" width="11.375" style="15" customWidth="1"/>
    <col min="20" max="23" width="10.375" style="15" customWidth="1"/>
    <col min="24" max="16384" width="9" style="15"/>
  </cols>
  <sheetData>
    <row r="1" spans="1:12" s="33" customFormat="1" ht="18.75" x14ac:dyDescent="0.25">
      <c r="A1" s="3" t="s">
        <v>1</v>
      </c>
      <c r="B1" s="3"/>
      <c r="C1" s="97"/>
      <c r="D1" s="97"/>
      <c r="K1" s="284" t="s">
        <v>0</v>
      </c>
    </row>
    <row r="2" spans="1:12" s="8" customFormat="1" x14ac:dyDescent="0.25"/>
    <row r="3" spans="1:12" s="29" customFormat="1" x14ac:dyDescent="0.25">
      <c r="A3" s="9" t="s">
        <v>479</v>
      </c>
      <c r="B3" s="9"/>
      <c r="C3" s="9"/>
      <c r="D3" s="9"/>
    </row>
    <row r="4" spans="1:12" ht="23.25" customHeight="1" x14ac:dyDescent="0.25">
      <c r="A4" s="184" t="s">
        <v>20</v>
      </c>
      <c r="B4" s="451" t="s">
        <v>317</v>
      </c>
      <c r="C4" s="452"/>
      <c r="D4" s="184" t="s">
        <v>163</v>
      </c>
      <c r="E4" s="189" t="s">
        <v>313</v>
      </c>
      <c r="F4" s="184" t="s">
        <v>170</v>
      </c>
      <c r="G4" s="184" t="s">
        <v>171</v>
      </c>
      <c r="H4" s="187" t="s">
        <v>172</v>
      </c>
      <c r="I4" s="187" t="s">
        <v>200</v>
      </c>
      <c r="J4" s="189" t="s">
        <v>73</v>
      </c>
    </row>
    <row r="5" spans="1:12" ht="12" customHeight="1" x14ac:dyDescent="0.25">
      <c r="A5" s="446" t="s">
        <v>485</v>
      </c>
      <c r="B5" s="94" t="s">
        <v>164</v>
      </c>
      <c r="C5" s="98" t="s">
        <v>74</v>
      </c>
      <c r="D5" s="99" t="s">
        <v>23</v>
      </c>
      <c r="E5" s="373">
        <v>750</v>
      </c>
      <c r="F5" s="82">
        <v>800</v>
      </c>
      <c r="G5" s="82">
        <v>800</v>
      </c>
      <c r="H5" s="100">
        <v>800</v>
      </c>
      <c r="I5" s="100">
        <v>740</v>
      </c>
      <c r="J5" s="101" t="s">
        <v>23</v>
      </c>
    </row>
    <row r="6" spans="1:12" ht="12" customHeight="1" x14ac:dyDescent="0.25">
      <c r="A6" s="453"/>
      <c r="B6" s="77" t="s">
        <v>687</v>
      </c>
      <c r="C6" s="102" t="s">
        <v>75</v>
      </c>
      <c r="D6" s="103">
        <v>30000</v>
      </c>
      <c r="E6" s="374">
        <v>257000</v>
      </c>
      <c r="F6" s="56">
        <v>240000</v>
      </c>
      <c r="G6" s="56">
        <v>204000</v>
      </c>
      <c r="H6" s="104">
        <v>188000</v>
      </c>
      <c r="I6" s="104">
        <v>182000</v>
      </c>
      <c r="J6" s="105">
        <v>3576200</v>
      </c>
      <c r="L6" s="15" t="s">
        <v>29</v>
      </c>
    </row>
    <row r="7" spans="1:12" x14ac:dyDescent="0.25">
      <c r="A7" s="8" t="s">
        <v>774</v>
      </c>
      <c r="B7" s="40"/>
      <c r="C7" s="106"/>
      <c r="D7" s="29"/>
      <c r="E7" s="80"/>
      <c r="F7" s="80"/>
      <c r="G7" s="85"/>
      <c r="H7" s="85"/>
      <c r="I7" s="85"/>
      <c r="J7" s="85"/>
    </row>
    <row r="8" spans="1:12" x14ac:dyDescent="0.25">
      <c r="A8" s="91"/>
      <c r="B8" s="91"/>
      <c r="C8" s="91"/>
      <c r="D8" s="91"/>
      <c r="E8" s="80"/>
      <c r="F8" s="80"/>
      <c r="G8" s="80"/>
      <c r="H8" s="80"/>
      <c r="I8" s="80"/>
      <c r="J8" s="80"/>
    </row>
    <row r="9" spans="1:12" x14ac:dyDescent="0.25">
      <c r="B9" s="8"/>
      <c r="C9" s="8"/>
      <c r="K9" s="8"/>
    </row>
  </sheetData>
  <mergeCells count="2">
    <mergeCell ref="B4:C4"/>
    <mergeCell ref="A5:A6"/>
  </mergeCells>
  <phoneticPr fontId="7"/>
  <conditionalFormatting sqref="E5:I5 E6:J6">
    <cfRule type="containsBlanks" dxfId="9" priority="2">
      <formula>LEN(TRIM(E5))=0</formula>
    </cfRule>
  </conditionalFormatting>
  <hyperlinks>
    <hyperlink ref="K1" location="目次!A1" display="目次に戻る" xr:uid="{8DA8105C-A2EA-45C6-BF46-9B443A01FD6E}"/>
  </hyperlinks>
  <pageMargins left="0.25" right="0.25" top="0.75" bottom="0.75" header="0.3" footer="0.3"/>
  <pageSetup paperSize="9" scale="8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23790-04DD-4A0A-8392-54BA054BD14C}">
  <sheetPr codeName="Sheet15">
    <tabColor rgb="FFDED8E8"/>
    <pageSetUpPr fitToPage="1"/>
  </sheetPr>
  <dimension ref="A1:D21"/>
  <sheetViews>
    <sheetView view="pageBreakPreview" zoomScaleNormal="100" zoomScaleSheetLayoutView="100" workbookViewId="0">
      <selection activeCell="F28" sqref="F28"/>
    </sheetView>
  </sheetViews>
  <sheetFormatPr defaultColWidth="9" defaultRowHeight="12" x14ac:dyDescent="0.25"/>
  <cols>
    <col min="1" max="1" width="3.625" style="133" customWidth="1"/>
    <col min="2" max="2" width="40.625" style="15" customWidth="1"/>
    <col min="3" max="3" width="88.625" style="15" customWidth="1"/>
    <col min="4" max="4" width="9.75" style="287" bestFit="1" customWidth="1"/>
    <col min="5" max="16384" width="9" style="8"/>
  </cols>
  <sheetData>
    <row r="1" spans="1:4" s="7" customFormat="1" ht="18.75" x14ac:dyDescent="0.25">
      <c r="A1" s="3" t="s">
        <v>21</v>
      </c>
      <c r="B1" s="28"/>
      <c r="D1" s="284" t="s">
        <v>0</v>
      </c>
    </row>
    <row r="2" spans="1:4" x14ac:dyDescent="0.25">
      <c r="A2" s="38"/>
    </row>
    <row r="3" spans="1:4" s="10" customFormat="1" x14ac:dyDescent="0.25">
      <c r="A3" s="9" t="s">
        <v>96</v>
      </c>
      <c r="B3" s="29"/>
      <c r="C3" s="29"/>
      <c r="D3" s="287"/>
    </row>
    <row r="4" spans="1:4" ht="13.5" customHeight="1" x14ac:dyDescent="0.25">
      <c r="A4" s="393"/>
      <c r="B4" s="191" t="s">
        <v>60</v>
      </c>
      <c r="C4" s="191" t="s">
        <v>2</v>
      </c>
    </row>
    <row r="5" spans="1:4" ht="13.5" customHeight="1" x14ac:dyDescent="0.25">
      <c r="A5" s="134">
        <v>1</v>
      </c>
      <c r="B5" s="37" t="s">
        <v>260</v>
      </c>
      <c r="C5" s="241" t="s">
        <v>81</v>
      </c>
    </row>
    <row r="6" spans="1:4" s="15" customFormat="1" ht="57" x14ac:dyDescent="0.25">
      <c r="A6" s="35">
        <v>2</v>
      </c>
      <c r="B6" s="37" t="s">
        <v>747</v>
      </c>
      <c r="C6" s="282" t="s">
        <v>725</v>
      </c>
      <c r="D6" s="36"/>
    </row>
    <row r="7" spans="1:4" ht="111" x14ac:dyDescent="0.25">
      <c r="A7" s="134">
        <v>3</v>
      </c>
      <c r="B7" s="210" t="s">
        <v>744</v>
      </c>
      <c r="C7" s="243" t="s">
        <v>724</v>
      </c>
    </row>
    <row r="8" spans="1:4" ht="75" x14ac:dyDescent="0.25">
      <c r="A8" s="35">
        <v>4</v>
      </c>
      <c r="B8" s="37" t="s">
        <v>748</v>
      </c>
      <c r="C8" s="241" t="s">
        <v>77</v>
      </c>
    </row>
    <row r="9" spans="1:4" ht="13.5" customHeight="1" x14ac:dyDescent="0.25">
      <c r="A9" s="454">
        <v>5</v>
      </c>
      <c r="B9" s="14" t="s">
        <v>722</v>
      </c>
      <c r="C9" s="242" t="s">
        <v>76</v>
      </c>
    </row>
    <row r="10" spans="1:4" ht="13.5" customHeight="1" x14ac:dyDescent="0.25">
      <c r="A10" s="456"/>
      <c r="B10" s="26" t="s">
        <v>772</v>
      </c>
      <c r="C10" s="242" t="s">
        <v>723</v>
      </c>
    </row>
    <row r="11" spans="1:4" ht="13.5" customHeight="1" x14ac:dyDescent="0.25">
      <c r="A11" s="134">
        <v>6</v>
      </c>
      <c r="B11" s="27" t="s">
        <v>759</v>
      </c>
      <c r="C11" s="241" t="s">
        <v>733</v>
      </c>
    </row>
    <row r="12" spans="1:4" x14ac:dyDescent="0.25">
      <c r="A12" s="134">
        <v>7</v>
      </c>
      <c r="B12" s="26" t="s">
        <v>31</v>
      </c>
      <c r="C12" s="243" t="s">
        <v>78</v>
      </c>
    </row>
    <row r="13" spans="1:4" x14ac:dyDescent="0.25">
      <c r="A13" s="454">
        <v>8</v>
      </c>
      <c r="B13" s="26" t="s">
        <v>735</v>
      </c>
      <c r="C13" s="243" t="s">
        <v>734</v>
      </c>
    </row>
    <row r="14" spans="1:4" x14ac:dyDescent="0.25">
      <c r="A14" s="455"/>
      <c r="B14" s="26" t="s">
        <v>749</v>
      </c>
      <c r="C14" s="243" t="s">
        <v>732</v>
      </c>
    </row>
    <row r="15" spans="1:4" x14ac:dyDescent="0.25">
      <c r="A15" s="455"/>
      <c r="B15" s="26" t="s">
        <v>750</v>
      </c>
      <c r="C15" s="243" t="s">
        <v>732</v>
      </c>
    </row>
    <row r="16" spans="1:4" x14ac:dyDescent="0.25">
      <c r="A16" s="454">
        <v>9</v>
      </c>
      <c r="B16" s="26" t="s">
        <v>768</v>
      </c>
      <c r="C16" s="243" t="s">
        <v>769</v>
      </c>
    </row>
    <row r="17" spans="1:3" x14ac:dyDescent="0.25">
      <c r="A17" s="456"/>
      <c r="B17" s="26" t="s">
        <v>770</v>
      </c>
      <c r="C17" s="243" t="s">
        <v>771</v>
      </c>
    </row>
    <row r="18" spans="1:3" x14ac:dyDescent="0.25">
      <c r="A18" s="454">
        <v>10</v>
      </c>
      <c r="B18" s="26" t="s">
        <v>754</v>
      </c>
      <c r="C18" s="243" t="s">
        <v>756</v>
      </c>
    </row>
    <row r="19" spans="1:3" ht="14.45" customHeight="1" x14ac:dyDescent="0.25">
      <c r="A19" s="455"/>
      <c r="B19" s="26" t="s">
        <v>753</v>
      </c>
      <c r="C19" s="243" t="s">
        <v>755</v>
      </c>
    </row>
    <row r="20" spans="1:3" ht="14.45" customHeight="1" x14ac:dyDescent="0.25">
      <c r="A20" s="455"/>
      <c r="B20" s="26" t="s">
        <v>751</v>
      </c>
      <c r="C20" s="243" t="s">
        <v>79</v>
      </c>
    </row>
    <row r="21" spans="1:3" x14ac:dyDescent="0.25">
      <c r="A21" s="456"/>
      <c r="B21" s="26" t="s">
        <v>752</v>
      </c>
      <c r="C21" s="243" t="s">
        <v>80</v>
      </c>
    </row>
  </sheetData>
  <mergeCells count="4">
    <mergeCell ref="A18:A21"/>
    <mergeCell ref="A16:A17"/>
    <mergeCell ref="A9:A10"/>
    <mergeCell ref="A13:A15"/>
  </mergeCells>
  <phoneticPr fontId="7"/>
  <hyperlinks>
    <hyperlink ref="D1" location="目次!A1" display="目次に戻る" xr:uid="{73E6BF57-A864-4097-B4E3-B5D514C238D6}"/>
    <hyperlink ref="C9" r:id="rId1" xr:uid="{AE3E16E0-EE80-46F7-B7D8-64C989AA1501}"/>
    <hyperlink ref="C12" r:id="rId2" xr:uid="{C4EC6883-55B1-40D7-B514-9A9AC15622F6}"/>
    <hyperlink ref="C20" r:id="rId3" xr:uid="{0FEFDEED-99B0-4E1A-A656-197FEC2DB12A}"/>
    <hyperlink ref="C21" r:id="rId4" xr:uid="{43154185-C0DC-425B-A7B2-FC57B5E9D94F}"/>
    <hyperlink ref="C5" r:id="rId5" xr:uid="{3001F9E7-A3A0-4AD0-95DD-AB60E373E858}"/>
    <hyperlink ref="C7" r:id="rId6" xr:uid="{CA097144-082A-406D-97E3-8367268A3238}"/>
    <hyperlink ref="C14" r:id="rId7" xr:uid="{29578B85-2651-4155-B7FB-9CC64C117F23}"/>
    <hyperlink ref="C15" r:id="rId8" xr:uid="{20EB712D-B87C-47C5-9307-70BBC333405E}"/>
    <hyperlink ref="C11" r:id="rId9" xr:uid="{A142DBB5-FC14-4AE3-9946-97D450432B17}"/>
    <hyperlink ref="C13" r:id="rId10" xr:uid="{F49C9CF3-D58C-4ACD-9F4A-EF7928B51007}"/>
    <hyperlink ref="C6" r:id="rId11" xr:uid="{C52B28DD-C597-4FCC-8500-14C2062E027A}"/>
    <hyperlink ref="C8" r:id="rId12" xr:uid="{DEDD75FC-44B3-4B2F-8D31-16347B145364}"/>
    <hyperlink ref="C16" r:id="rId13" xr:uid="{A5C13CAD-6C58-46D5-88E8-071CFE3565BF}"/>
    <hyperlink ref="C17" r:id="rId14" xr:uid="{DF688A52-DE01-4369-A9F5-D7AB98C9083D}"/>
    <hyperlink ref="C10" r:id="rId15" xr:uid="{69A53377-D9FF-4EE3-BEA9-CAF2B9B5590B}"/>
  </hyperlinks>
  <pageMargins left="0.25" right="0.25" top="0.75" bottom="0.75" header="0.3" footer="0.3"/>
  <pageSetup paperSize="9" scale="90" orientation="landscape" r:id="rId1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83C02-1CE1-48A2-AB76-9A1E5E2B0C55}">
  <sheetPr codeName="Sheet16">
    <tabColor rgb="FFDED8E8"/>
    <pageSetUpPr fitToPage="1"/>
  </sheetPr>
  <dimension ref="A1:D14"/>
  <sheetViews>
    <sheetView view="pageBreakPreview" zoomScaleNormal="100" zoomScaleSheetLayoutView="100" workbookViewId="0">
      <selection activeCell="F28" sqref="F28"/>
    </sheetView>
  </sheetViews>
  <sheetFormatPr defaultColWidth="9" defaultRowHeight="12" x14ac:dyDescent="0.25"/>
  <cols>
    <col min="1" max="1" width="12.5" style="8" customWidth="1"/>
    <col min="2" max="2" width="123.875" style="15" customWidth="1"/>
    <col min="3" max="3" width="9.875" style="287" customWidth="1"/>
    <col min="4" max="4" width="11" style="8" customWidth="1"/>
    <col min="5" max="7" width="9.875" style="8" customWidth="1"/>
    <col min="8" max="11" width="10.375" style="8" customWidth="1"/>
    <col min="12" max="16384" width="9" style="8"/>
  </cols>
  <sheetData>
    <row r="1" spans="1:4" s="7" customFormat="1" ht="18.75" x14ac:dyDescent="0.25">
      <c r="A1" s="3" t="s">
        <v>21</v>
      </c>
      <c r="B1" s="311"/>
      <c r="C1" s="284" t="s">
        <v>0</v>
      </c>
      <c r="D1" s="5"/>
    </row>
    <row r="3" spans="1:4" s="10" customFormat="1" x14ac:dyDescent="0.25">
      <c r="A3" s="9" t="s">
        <v>558</v>
      </c>
      <c r="B3" s="312"/>
      <c r="C3" s="287"/>
    </row>
    <row r="4" spans="1:4" x14ac:dyDescent="0.25">
      <c r="A4" s="190"/>
      <c r="B4" s="376" t="s">
        <v>317</v>
      </c>
    </row>
    <row r="5" spans="1:4" ht="36" x14ac:dyDescent="0.25">
      <c r="A5" s="313" t="s">
        <v>165</v>
      </c>
      <c r="B5" s="27" t="s">
        <v>499</v>
      </c>
    </row>
    <row r="6" spans="1:4" ht="60" x14ac:dyDescent="0.25">
      <c r="A6" s="313" t="s">
        <v>166</v>
      </c>
      <c r="B6" s="27" t="s">
        <v>500</v>
      </c>
    </row>
    <row r="7" spans="1:4" ht="24" x14ac:dyDescent="0.25">
      <c r="A7" s="313" t="s">
        <v>167</v>
      </c>
      <c r="B7" s="27" t="s">
        <v>501</v>
      </c>
    </row>
    <row r="8" spans="1:4" ht="36" x14ac:dyDescent="0.25">
      <c r="A8" s="313" t="s">
        <v>168</v>
      </c>
      <c r="B8" s="27" t="s">
        <v>502</v>
      </c>
    </row>
    <row r="9" spans="1:4" x14ac:dyDescent="0.25">
      <c r="A9" s="313" t="s">
        <v>169</v>
      </c>
      <c r="B9" s="27" t="s">
        <v>503</v>
      </c>
    </row>
    <row r="10" spans="1:4" ht="93" x14ac:dyDescent="0.25">
      <c r="A10" s="193" t="s">
        <v>498</v>
      </c>
      <c r="B10" s="27" t="s">
        <v>504</v>
      </c>
    </row>
    <row r="11" spans="1:4" ht="48" x14ac:dyDescent="0.25">
      <c r="A11" s="193" t="s">
        <v>506</v>
      </c>
      <c r="B11" s="27" t="s">
        <v>505</v>
      </c>
    </row>
    <row r="12" spans="1:4" ht="60" x14ac:dyDescent="0.25">
      <c r="A12" s="193" t="s">
        <v>507</v>
      </c>
      <c r="B12" s="27" t="s">
        <v>509</v>
      </c>
    </row>
    <row r="13" spans="1:4" ht="36" x14ac:dyDescent="0.25">
      <c r="A13" s="193" t="s">
        <v>508</v>
      </c>
      <c r="B13" s="27" t="s">
        <v>510</v>
      </c>
    </row>
    <row r="14" spans="1:4" ht="24" x14ac:dyDescent="0.25">
      <c r="A14" s="193" t="s">
        <v>511</v>
      </c>
      <c r="B14" s="27" t="s">
        <v>512</v>
      </c>
    </row>
  </sheetData>
  <phoneticPr fontId="7"/>
  <hyperlinks>
    <hyperlink ref="C1" location="目次!A1" display="目次に戻る" xr:uid="{EC2DA6E6-15EC-4993-B9CE-469A61DA3E60}"/>
  </hyperlinks>
  <pageMargins left="0.25" right="0.25" top="0.75" bottom="0.75" header="0.3" footer="0.3"/>
  <pageSetup paperSize="9" scale="88" orientation="landscape" r:id="rId1"/>
  <colBreaks count="1" manualBreakCount="1">
    <brk id="11"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9980F-8C4E-440B-B457-F6A72492E0BA}">
  <sheetPr codeName="Sheet17">
    <tabColor rgb="FFDED8E8"/>
    <pageSetUpPr fitToPage="1"/>
  </sheetPr>
  <dimension ref="A1:L15"/>
  <sheetViews>
    <sheetView view="pageBreakPreview" zoomScaleNormal="100" zoomScaleSheetLayoutView="100" workbookViewId="0">
      <selection activeCell="F28" sqref="F28"/>
    </sheetView>
  </sheetViews>
  <sheetFormatPr defaultColWidth="9" defaultRowHeight="12" x14ac:dyDescent="0.25"/>
  <cols>
    <col min="1" max="1" width="9.875" style="8" customWidth="1"/>
    <col min="2" max="2" width="7.75" style="8" customWidth="1"/>
    <col min="3" max="3" width="29.75" style="8" customWidth="1"/>
    <col min="4" max="4" width="5" style="8" bestFit="1" customWidth="1"/>
    <col min="5" max="10" width="14.125" style="8" customWidth="1"/>
    <col min="11" max="11" width="9.875" style="287" customWidth="1"/>
    <col min="12" max="12" width="11" style="8" customWidth="1"/>
    <col min="13" max="15" width="9.875" style="8" customWidth="1"/>
    <col min="16" max="19" width="10.375" style="8" customWidth="1"/>
    <col min="20" max="16384" width="9" style="8"/>
  </cols>
  <sheetData>
    <row r="1" spans="1:12" s="7" customFormat="1" ht="18.75" x14ac:dyDescent="0.25">
      <c r="A1" s="3" t="s">
        <v>21</v>
      </c>
      <c r="B1" s="152"/>
      <c r="C1" s="4"/>
      <c r="D1" s="4"/>
      <c r="E1" s="4"/>
      <c r="F1" s="4"/>
      <c r="G1" s="4"/>
      <c r="H1" s="4"/>
      <c r="I1" s="5"/>
      <c r="J1" s="5"/>
      <c r="K1" s="284" t="s">
        <v>0</v>
      </c>
      <c r="L1" s="5"/>
    </row>
    <row r="3" spans="1:12" s="10" customFormat="1" x14ac:dyDescent="0.25">
      <c r="A3" s="9" t="s">
        <v>495</v>
      </c>
      <c r="B3" s="9"/>
      <c r="C3" s="9"/>
      <c r="D3" s="9"/>
      <c r="E3" s="9"/>
      <c r="F3" s="9"/>
      <c r="G3" s="9"/>
      <c r="H3" s="9"/>
      <c r="K3" s="287"/>
    </row>
    <row r="4" spans="1:12" ht="16.149999999999999" customHeight="1" x14ac:dyDescent="0.25">
      <c r="A4" s="265" t="s">
        <v>322</v>
      </c>
      <c r="B4" s="458" t="s">
        <v>317</v>
      </c>
      <c r="C4" s="459"/>
      <c r="D4" s="460"/>
      <c r="E4" s="193" t="s">
        <v>312</v>
      </c>
      <c r="F4" s="193" t="s">
        <v>313</v>
      </c>
      <c r="G4" s="193" t="s">
        <v>170</v>
      </c>
      <c r="H4" s="193" t="s">
        <v>171</v>
      </c>
      <c r="I4" s="193" t="s">
        <v>172</v>
      </c>
      <c r="J4" s="193" t="s">
        <v>200</v>
      </c>
    </row>
    <row r="5" spans="1:12" ht="24" customHeight="1" x14ac:dyDescent="0.25">
      <c r="A5" s="454" t="s">
        <v>451</v>
      </c>
      <c r="B5" s="82" t="s">
        <v>35</v>
      </c>
      <c r="C5" s="245" t="s">
        <v>262</v>
      </c>
      <c r="D5" s="82" t="s">
        <v>685</v>
      </c>
      <c r="E5" s="332">
        <v>74</v>
      </c>
      <c r="F5" s="332">
        <v>39</v>
      </c>
      <c r="G5" s="332">
        <v>105</v>
      </c>
      <c r="H5" s="332">
        <v>51</v>
      </c>
      <c r="I5" s="365">
        <v>35</v>
      </c>
      <c r="J5" s="365">
        <v>127</v>
      </c>
    </row>
    <row r="6" spans="1:12" ht="24" customHeight="1" x14ac:dyDescent="0.25">
      <c r="A6" s="455"/>
      <c r="B6" s="82" t="s">
        <v>36</v>
      </c>
      <c r="C6" s="245" t="s">
        <v>32</v>
      </c>
      <c r="D6" s="82" t="s">
        <v>685</v>
      </c>
      <c r="E6" s="332">
        <v>32</v>
      </c>
      <c r="F6" s="332">
        <v>16</v>
      </c>
      <c r="G6" s="332">
        <v>43</v>
      </c>
      <c r="H6" s="332">
        <v>15</v>
      </c>
      <c r="I6" s="366">
        <v>14</v>
      </c>
      <c r="J6" s="308">
        <v>50</v>
      </c>
      <c r="L6" s="314"/>
    </row>
    <row r="7" spans="1:12" ht="24" customHeight="1" x14ac:dyDescent="0.25">
      <c r="A7" s="455"/>
      <c r="B7" s="82" t="s">
        <v>37</v>
      </c>
      <c r="C7" s="245" t="s">
        <v>261</v>
      </c>
      <c r="D7" s="82" t="s">
        <v>685</v>
      </c>
      <c r="E7" s="332">
        <v>50</v>
      </c>
      <c r="F7" s="332">
        <v>40</v>
      </c>
      <c r="G7" s="332">
        <v>58</v>
      </c>
      <c r="H7" s="332">
        <v>37</v>
      </c>
      <c r="I7" s="366">
        <v>20</v>
      </c>
      <c r="J7" s="366">
        <v>69</v>
      </c>
    </row>
    <row r="8" spans="1:12" ht="24" customHeight="1" x14ac:dyDescent="0.25">
      <c r="A8" s="455"/>
      <c r="B8" s="82" t="s">
        <v>38</v>
      </c>
      <c r="C8" s="245" t="s">
        <v>33</v>
      </c>
      <c r="D8" s="82" t="s">
        <v>685</v>
      </c>
      <c r="E8" s="332">
        <v>18</v>
      </c>
      <c r="F8" s="332">
        <v>2</v>
      </c>
      <c r="G8" s="332">
        <v>8</v>
      </c>
      <c r="H8" s="332">
        <v>4</v>
      </c>
      <c r="I8" s="366">
        <v>0</v>
      </c>
      <c r="J8" s="366">
        <v>3</v>
      </c>
    </row>
    <row r="9" spans="1:12" ht="24" customHeight="1" thickBot="1" x14ac:dyDescent="0.3">
      <c r="A9" s="457"/>
      <c r="B9" s="307" t="s">
        <v>39</v>
      </c>
      <c r="C9" s="310" t="s">
        <v>34</v>
      </c>
      <c r="D9" s="307" t="s">
        <v>685</v>
      </c>
      <c r="E9" s="333">
        <v>3</v>
      </c>
      <c r="F9" s="333">
        <v>3</v>
      </c>
      <c r="G9" s="333">
        <v>5</v>
      </c>
      <c r="H9" s="333">
        <v>4</v>
      </c>
      <c r="I9" s="367">
        <v>3</v>
      </c>
      <c r="J9" s="367">
        <v>1</v>
      </c>
    </row>
    <row r="10" spans="1:12" ht="24" customHeight="1" thickTop="1" x14ac:dyDescent="0.25">
      <c r="A10" s="461" t="s">
        <v>92</v>
      </c>
      <c r="B10" s="462"/>
      <c r="C10" s="463"/>
      <c r="D10" s="238" t="s">
        <v>685</v>
      </c>
      <c r="E10" s="368">
        <f>SUM(E5:E9)</f>
        <v>177</v>
      </c>
      <c r="F10" s="201">
        <f t="shared" ref="F10:J10" si="0">SUM(F5:F9)</f>
        <v>100</v>
      </c>
      <c r="G10" s="201">
        <f t="shared" si="0"/>
        <v>219</v>
      </c>
      <c r="H10" s="201">
        <f t="shared" si="0"/>
        <v>111</v>
      </c>
      <c r="I10" s="309">
        <f t="shared" si="0"/>
        <v>72</v>
      </c>
      <c r="J10" s="309">
        <f t="shared" si="0"/>
        <v>250</v>
      </c>
    </row>
    <row r="11" spans="1:12" x14ac:dyDescent="0.25">
      <c r="A11" s="10" t="s">
        <v>462</v>
      </c>
      <c r="B11" s="10"/>
    </row>
    <row r="12" spans="1:12" x14ac:dyDescent="0.25">
      <c r="A12" s="10" t="s">
        <v>463</v>
      </c>
      <c r="B12" s="10"/>
    </row>
    <row r="14" spans="1:12" x14ac:dyDescent="0.25">
      <c r="A14" s="10" t="s">
        <v>494</v>
      </c>
    </row>
    <row r="15" spans="1:12" x14ac:dyDescent="0.25">
      <c r="A15" s="288" t="s">
        <v>497</v>
      </c>
    </row>
  </sheetData>
  <mergeCells count="3">
    <mergeCell ref="A5:A9"/>
    <mergeCell ref="B4:D4"/>
    <mergeCell ref="A10:C10"/>
  </mergeCells>
  <phoneticPr fontId="7"/>
  <hyperlinks>
    <hyperlink ref="K1" location="目次!A1" display="目次に戻る" xr:uid="{DDDE69A8-9377-4B1F-9A41-3C1F38AB3FF9}"/>
    <hyperlink ref="A15" r:id="rId1" xr:uid="{3A87623C-257D-4B0C-9F56-35EB34C412BE}"/>
  </hyperlinks>
  <pageMargins left="0.25" right="0.25" top="0.75" bottom="0.75" header="0.3" footer="0.3"/>
  <pageSetup paperSize="9" scale="87" orientation="landscape" r:id="rId2"/>
  <colBreaks count="1" manualBreakCount="1">
    <brk id="19"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A6799-6442-44E2-AF1B-DBD6658E677C}">
  <sheetPr>
    <tabColor rgb="FFDED8E8"/>
    <pageSetUpPr fitToPage="1"/>
  </sheetPr>
  <dimension ref="A1:J8"/>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22.125" style="8" bestFit="1" customWidth="1"/>
    <col min="3" max="3" width="2.625" style="8" customWidth="1"/>
    <col min="4" max="4" width="14.5" style="8" customWidth="1"/>
    <col min="5" max="5" width="13.5" style="8" customWidth="1"/>
    <col min="6" max="8" width="15.625" style="8" customWidth="1"/>
    <col min="9" max="9" width="9.75" style="8" bestFit="1" customWidth="1"/>
    <col min="10" max="10" width="15.625" style="8" customWidth="1"/>
    <col min="11" max="14" width="9.875" style="8" customWidth="1"/>
    <col min="15" max="15" width="11" style="8" customWidth="1"/>
    <col min="16" max="18" width="9.875" style="8" customWidth="1"/>
    <col min="19" max="22" width="10.375" style="8" customWidth="1"/>
    <col min="23" max="16384" width="9" style="8"/>
  </cols>
  <sheetData>
    <row r="1" spans="1:10" s="7" customFormat="1" ht="18.75" x14ac:dyDescent="0.25">
      <c r="A1" s="3" t="s">
        <v>21</v>
      </c>
      <c r="B1" s="3"/>
      <c r="C1" s="3"/>
      <c r="D1" s="5"/>
      <c r="E1" s="5"/>
      <c r="F1" s="5"/>
      <c r="G1" s="5"/>
      <c r="H1" s="5"/>
      <c r="I1" s="284" t="s">
        <v>0</v>
      </c>
    </row>
    <row r="3" spans="1:10" s="10" customFormat="1" x14ac:dyDescent="0.25">
      <c r="A3" s="9" t="s">
        <v>513</v>
      </c>
      <c r="B3" s="9"/>
      <c r="C3" s="9"/>
      <c r="I3" s="8"/>
      <c r="J3" s="8"/>
    </row>
    <row r="4" spans="1:10" s="10" customFormat="1" ht="24" customHeight="1" x14ac:dyDescent="0.25">
      <c r="A4" s="464" t="s">
        <v>440</v>
      </c>
      <c r="B4" s="465"/>
      <c r="C4" s="466"/>
      <c r="D4" s="467" t="s">
        <v>699</v>
      </c>
      <c r="E4" s="468"/>
      <c r="F4" s="468"/>
      <c r="G4" s="468"/>
      <c r="H4" s="469"/>
      <c r="I4" s="8"/>
      <c r="J4" s="8"/>
    </row>
    <row r="5" spans="1:10" x14ac:dyDescent="0.25">
      <c r="A5" s="250" t="s">
        <v>20</v>
      </c>
      <c r="B5" s="458" t="s">
        <v>317</v>
      </c>
      <c r="C5" s="460"/>
      <c r="D5" s="193" t="s">
        <v>313</v>
      </c>
      <c r="E5" s="193" t="s">
        <v>170</v>
      </c>
      <c r="F5" s="193" t="s">
        <v>171</v>
      </c>
      <c r="G5" s="193" t="s">
        <v>314</v>
      </c>
      <c r="H5" s="193" t="s">
        <v>200</v>
      </c>
    </row>
    <row r="6" spans="1:10" ht="30" customHeight="1" x14ac:dyDescent="0.25">
      <c r="A6" s="140" t="s">
        <v>451</v>
      </c>
      <c r="B6" s="334" t="s">
        <v>452</v>
      </c>
      <c r="C6" s="119" t="s">
        <v>453</v>
      </c>
      <c r="D6" s="264" t="s">
        <v>701</v>
      </c>
      <c r="E6" s="264" t="s">
        <v>701</v>
      </c>
      <c r="F6" s="264" t="s">
        <v>701</v>
      </c>
      <c r="G6" s="264" t="s">
        <v>701</v>
      </c>
      <c r="H6" s="264" t="s">
        <v>700</v>
      </c>
    </row>
    <row r="7" spans="1:10" x14ac:dyDescent="0.25">
      <c r="A7" s="8" t="s">
        <v>448</v>
      </c>
    </row>
    <row r="8" spans="1:10" ht="12" customHeight="1" x14ac:dyDescent="0.25">
      <c r="B8" s="25"/>
      <c r="C8" s="25"/>
      <c r="E8" s="6"/>
    </row>
  </sheetData>
  <mergeCells count="3">
    <mergeCell ref="A4:C4"/>
    <mergeCell ref="D4:H4"/>
    <mergeCell ref="B5:C5"/>
  </mergeCells>
  <phoneticPr fontId="7"/>
  <hyperlinks>
    <hyperlink ref="I1" location="目次!A1" display="目次に戻る" xr:uid="{C8B12BB2-3943-4987-8B8A-8EC276B305D6}"/>
  </hyperlinks>
  <pageMargins left="0.25" right="0.25" top="0.75" bottom="0.75" header="0.3" footer="0.3"/>
  <pageSetup paperSize="9" orientation="landscape" r:id="rId1"/>
  <colBreaks count="1" manualBreakCount="1">
    <brk id="21"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4FFB3-9042-4B8F-A404-86CC3DE64C84}">
  <sheetPr codeName="Sheet18">
    <tabColor rgb="FFDED8E8"/>
    <pageSetUpPr fitToPage="1"/>
  </sheetPr>
  <dimension ref="A1:C9"/>
  <sheetViews>
    <sheetView view="pageBreakPreview" zoomScaleNormal="100" zoomScaleSheetLayoutView="100" workbookViewId="0">
      <selection activeCell="F28" sqref="F28"/>
    </sheetView>
  </sheetViews>
  <sheetFormatPr defaultColWidth="9" defaultRowHeight="12" x14ac:dyDescent="0.25"/>
  <cols>
    <col min="1" max="1" width="60.625" style="8" customWidth="1"/>
    <col min="2" max="2" width="96" style="15" bestFit="1" customWidth="1"/>
    <col min="3" max="3" width="9.875" style="287" customWidth="1"/>
    <col min="4" max="4" width="9.875" style="8" customWidth="1"/>
    <col min="5" max="5" width="11" style="8" customWidth="1"/>
    <col min="6" max="8" width="9.875" style="8" customWidth="1"/>
    <col min="9" max="12" width="10.375" style="8" customWidth="1"/>
    <col min="13" max="16384" width="9" style="8"/>
  </cols>
  <sheetData>
    <row r="1" spans="1:3" s="7" customFormat="1" ht="18.75" x14ac:dyDescent="0.25">
      <c r="A1" s="3" t="s">
        <v>21</v>
      </c>
      <c r="B1" s="114"/>
      <c r="C1" s="284" t="s">
        <v>0</v>
      </c>
    </row>
    <row r="2" spans="1:3" x14ac:dyDescent="0.25">
      <c r="B2" s="8"/>
    </row>
    <row r="3" spans="1:3" s="10" customFormat="1" x14ac:dyDescent="0.25">
      <c r="A3" s="9" t="s">
        <v>515</v>
      </c>
      <c r="B3" s="29"/>
      <c r="C3" s="287"/>
    </row>
    <row r="4" spans="1:3" x14ac:dyDescent="0.25">
      <c r="A4" s="194" t="s">
        <v>474</v>
      </c>
      <c r="B4" s="195" t="s">
        <v>263</v>
      </c>
    </row>
    <row r="5" spans="1:3" x14ac:dyDescent="0.25">
      <c r="A5" s="77" t="s">
        <v>41</v>
      </c>
      <c r="B5" s="395" t="s">
        <v>201</v>
      </c>
    </row>
    <row r="6" spans="1:3" ht="24" x14ac:dyDescent="0.25">
      <c r="A6" s="77" t="s">
        <v>40</v>
      </c>
      <c r="B6" s="395" t="s">
        <v>202</v>
      </c>
    </row>
    <row r="7" spans="1:3" x14ac:dyDescent="0.25">
      <c r="A7" s="15"/>
      <c r="B7" s="115"/>
    </row>
    <row r="8" spans="1:3" x14ac:dyDescent="0.25">
      <c r="A8" s="8" t="s">
        <v>757</v>
      </c>
    </row>
    <row r="9" spans="1:3" x14ac:dyDescent="0.25">
      <c r="A9" s="288" t="s">
        <v>758</v>
      </c>
    </row>
  </sheetData>
  <phoneticPr fontId="7"/>
  <hyperlinks>
    <hyperlink ref="C1" location="目次!A1" display="目次に戻る" xr:uid="{31F6D7D6-B74C-432B-88F0-32E6AFE67A5C}"/>
    <hyperlink ref="B5" r:id="rId1" xr:uid="{25082D90-CE61-4E55-8FB7-F38426F9E08A}"/>
    <hyperlink ref="B6" r:id="rId2" xr:uid="{D5D9AA45-195B-4343-B124-B88561C86CC1}"/>
    <hyperlink ref="A9" r:id="rId3" xr:uid="{ADB8B5C1-A195-4499-9710-C1588507E019}"/>
  </hyperlinks>
  <pageMargins left="0.25" right="0.25" top="0.75" bottom="0.75" header="0.3" footer="0.3"/>
  <pageSetup paperSize="9" scale="77" orientation="landscape" r:id="rId4"/>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F52DB-41DA-4BB6-94AD-167B49E05813}">
  <sheetPr codeName="Sheet38">
    <tabColor rgb="FFDED8E8"/>
    <pageSetUpPr fitToPage="1"/>
  </sheetPr>
  <dimension ref="A1:K13"/>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29.375" style="8" customWidth="1"/>
    <col min="3" max="3" width="7.625" style="8" customWidth="1"/>
    <col min="4" max="8" width="15.625" style="8" customWidth="1"/>
    <col min="9" max="9" width="9.75" style="8" bestFit="1" customWidth="1"/>
    <col min="10" max="10" width="15.625" style="8" customWidth="1"/>
    <col min="11" max="11" width="9.875" style="287" customWidth="1"/>
    <col min="12" max="14" width="9.875" style="8" customWidth="1"/>
    <col min="15" max="15" width="11" style="8" customWidth="1"/>
    <col min="16" max="18" width="9.875" style="8" customWidth="1"/>
    <col min="19" max="22" width="10.375" style="8" customWidth="1"/>
    <col min="23" max="16384" width="9" style="8"/>
  </cols>
  <sheetData>
    <row r="1" spans="1:11" s="7" customFormat="1" ht="18.75" x14ac:dyDescent="0.25">
      <c r="A1" s="3" t="s">
        <v>21</v>
      </c>
      <c r="B1" s="3"/>
      <c r="C1" s="3"/>
      <c r="D1" s="5"/>
      <c r="E1" s="5"/>
      <c r="F1" s="5"/>
      <c r="G1" s="5"/>
      <c r="H1" s="5"/>
      <c r="I1" s="284" t="s">
        <v>0</v>
      </c>
    </row>
    <row r="2" spans="1:11" x14ac:dyDescent="0.25">
      <c r="I2" s="287"/>
      <c r="K2" s="8"/>
    </row>
    <row r="3" spans="1:11" s="10" customFormat="1" ht="12" customHeight="1" x14ac:dyDescent="0.25">
      <c r="A3" s="9" t="s">
        <v>606</v>
      </c>
      <c r="B3" s="9"/>
      <c r="C3" s="9"/>
      <c r="I3" s="287"/>
    </row>
    <row r="4" spans="1:11" s="133" customFormat="1" ht="12" customHeight="1" x14ac:dyDescent="0.25">
      <c r="A4" s="251" t="s">
        <v>20</v>
      </c>
      <c r="B4" s="472" t="s">
        <v>363</v>
      </c>
      <c r="C4" s="473"/>
      <c r="D4" s="193" t="s">
        <v>379</v>
      </c>
      <c r="E4" s="193" t="s">
        <v>170</v>
      </c>
      <c r="F4" s="193" t="s">
        <v>171</v>
      </c>
      <c r="G4" s="193" t="s">
        <v>172</v>
      </c>
      <c r="H4" s="193" t="s">
        <v>200</v>
      </c>
      <c r="I4" s="286"/>
    </row>
    <row r="5" spans="1:11" ht="12" customHeight="1" x14ac:dyDescent="0.25">
      <c r="A5" s="470" t="s">
        <v>380</v>
      </c>
      <c r="B5" s="245" t="s">
        <v>115</v>
      </c>
      <c r="C5" s="102" t="s">
        <v>382</v>
      </c>
      <c r="D5" s="13">
        <v>460</v>
      </c>
      <c r="E5" s="13">
        <v>409</v>
      </c>
      <c r="F5" s="13">
        <v>460.26245299999994</v>
      </c>
      <c r="G5" s="13">
        <v>242</v>
      </c>
      <c r="H5" s="92">
        <v>277</v>
      </c>
      <c r="I5" s="287"/>
      <c r="K5" s="8"/>
    </row>
    <row r="6" spans="1:11" ht="12" customHeight="1" x14ac:dyDescent="0.25">
      <c r="A6" s="471"/>
      <c r="B6" s="88" t="s">
        <v>381</v>
      </c>
      <c r="C6" s="102" t="s">
        <v>382</v>
      </c>
      <c r="D6" s="13">
        <v>4</v>
      </c>
      <c r="E6" s="13">
        <v>3</v>
      </c>
      <c r="F6" s="13">
        <v>3</v>
      </c>
      <c r="G6" s="13">
        <v>3</v>
      </c>
      <c r="H6" s="92">
        <v>3</v>
      </c>
      <c r="I6" s="287"/>
      <c r="K6" s="8"/>
    </row>
    <row r="7" spans="1:11" ht="12" customHeight="1" x14ac:dyDescent="0.25">
      <c r="A7" s="29"/>
      <c r="B7" s="29"/>
      <c r="C7" s="202"/>
      <c r="D7" s="146"/>
      <c r="E7" s="146"/>
      <c r="F7" s="146"/>
      <c r="G7" s="146"/>
      <c r="H7" s="146"/>
      <c r="I7" s="287"/>
      <c r="K7" s="8"/>
    </row>
    <row r="8" spans="1:11" s="133" customFormat="1" ht="12" customHeight="1" x14ac:dyDescent="0.25">
      <c r="A8" s="251" t="s">
        <v>20</v>
      </c>
      <c r="B8" s="472" t="s">
        <v>363</v>
      </c>
      <c r="C8" s="473"/>
      <c r="D8" s="193" t="s">
        <v>379</v>
      </c>
      <c r="E8" s="193" t="s">
        <v>170</v>
      </c>
      <c r="F8" s="193" t="s">
        <v>171</v>
      </c>
      <c r="G8" s="193" t="s">
        <v>172</v>
      </c>
      <c r="H8" s="193" t="s">
        <v>200</v>
      </c>
      <c r="I8" s="286"/>
    </row>
    <row r="9" spans="1:11" ht="12" customHeight="1" x14ac:dyDescent="0.25">
      <c r="A9" s="470" t="s">
        <v>380</v>
      </c>
      <c r="B9" s="474" t="s">
        <v>116</v>
      </c>
      <c r="C9" s="77" t="s">
        <v>117</v>
      </c>
      <c r="D9" s="13">
        <v>4784</v>
      </c>
      <c r="E9" s="13">
        <v>4338</v>
      </c>
      <c r="F9" s="13">
        <v>4237</v>
      </c>
      <c r="G9" s="13">
        <v>2680</v>
      </c>
      <c r="H9" s="92">
        <v>2857</v>
      </c>
      <c r="I9" s="287"/>
      <c r="K9" s="8"/>
    </row>
    <row r="10" spans="1:11" ht="12" customHeight="1" x14ac:dyDescent="0.25">
      <c r="A10" s="471"/>
      <c r="B10" s="475"/>
      <c r="C10" s="77" t="s">
        <v>118</v>
      </c>
      <c r="D10" s="13">
        <v>114</v>
      </c>
      <c r="E10" s="13">
        <v>106</v>
      </c>
      <c r="F10" s="13">
        <v>105</v>
      </c>
      <c r="G10" s="13">
        <v>63</v>
      </c>
      <c r="H10" s="92">
        <v>78</v>
      </c>
      <c r="I10" s="287"/>
      <c r="K10" s="8"/>
    </row>
    <row r="11" spans="1:11" ht="12" customHeight="1" x14ac:dyDescent="0.25">
      <c r="A11" s="29"/>
      <c r="B11" s="29"/>
      <c r="C11" s="29"/>
      <c r="D11" s="24"/>
      <c r="E11" s="24"/>
      <c r="F11" s="24"/>
      <c r="G11" s="24"/>
      <c r="H11" s="24"/>
      <c r="I11" s="287"/>
      <c r="K11" s="8"/>
    </row>
    <row r="12" spans="1:11" ht="12" customHeight="1" x14ac:dyDescent="0.25">
      <c r="A12" s="25"/>
      <c r="B12" s="25"/>
      <c r="C12" s="25"/>
      <c r="I12" s="287"/>
      <c r="K12" s="8"/>
    </row>
    <row r="13" spans="1:11" x14ac:dyDescent="0.25">
      <c r="I13" s="287"/>
      <c r="K13" s="8"/>
    </row>
  </sheetData>
  <mergeCells count="5">
    <mergeCell ref="A9:A10"/>
    <mergeCell ref="B4:C4"/>
    <mergeCell ref="A5:A6"/>
    <mergeCell ref="B9:B10"/>
    <mergeCell ref="B8:C8"/>
  </mergeCells>
  <phoneticPr fontId="7"/>
  <hyperlinks>
    <hyperlink ref="I1" location="目次!A1" display="目次に戻る" xr:uid="{D2E5B76B-B30C-43AD-96A7-B882C9E50DD3}"/>
  </hyperlinks>
  <pageMargins left="0.25" right="0.25" top="0.75" bottom="0.75" header="0.3" footer="0.3"/>
  <pageSetup paperSize="9" scale="91"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88533-68A4-4C57-B4A8-F31EAEF367E0}">
  <sheetPr>
    <tabColor rgb="FFDCD4B6"/>
    <pageSetUpPr fitToPage="1"/>
  </sheetPr>
  <dimension ref="A1:K43"/>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11.625" style="8" bestFit="1" customWidth="1"/>
    <col min="3" max="3" width="4.75" style="8" customWidth="1"/>
    <col min="4" max="5" width="14.125" style="8" customWidth="1"/>
    <col min="6" max="8" width="15.625" style="8" customWidth="1"/>
    <col min="9" max="9" width="9.75" style="8" bestFit="1" customWidth="1"/>
    <col min="10" max="10" width="15.625" style="8" customWidth="1"/>
    <col min="11" max="11" width="9.875" style="287" customWidth="1"/>
    <col min="12" max="15" width="9.875" style="8" customWidth="1"/>
    <col min="16" max="16" width="11" style="8" customWidth="1"/>
    <col min="17" max="19" width="9.875" style="8" customWidth="1"/>
    <col min="20" max="23" width="10.375" style="8" customWidth="1"/>
    <col min="24" max="16384" width="9" style="8"/>
  </cols>
  <sheetData>
    <row r="1" spans="1:11" s="7" customFormat="1" ht="18.75" x14ac:dyDescent="0.25">
      <c r="A1" s="3" t="s">
        <v>21</v>
      </c>
      <c r="B1" s="3"/>
      <c r="C1" s="3"/>
      <c r="D1" s="5"/>
      <c r="E1" s="5"/>
      <c r="F1" s="5"/>
      <c r="G1" s="5"/>
      <c r="H1" s="5"/>
      <c r="I1" s="284" t="s">
        <v>0</v>
      </c>
    </row>
    <row r="2" spans="1:11" x14ac:dyDescent="0.25">
      <c r="I2" s="287"/>
      <c r="K2" s="8"/>
    </row>
    <row r="3" spans="1:11" x14ac:dyDescent="0.25">
      <c r="A3" s="9" t="s">
        <v>607</v>
      </c>
      <c r="B3" s="112"/>
      <c r="C3" s="112"/>
      <c r="H3" s="120"/>
      <c r="I3" s="287"/>
      <c r="K3" s="8"/>
    </row>
    <row r="4" spans="1:11" s="133" customFormat="1" x14ac:dyDescent="0.25">
      <c r="A4" s="237" t="s">
        <v>20</v>
      </c>
      <c r="B4" s="476" t="s">
        <v>317</v>
      </c>
      <c r="C4" s="477"/>
      <c r="D4" s="196" t="s">
        <v>313</v>
      </c>
      <c r="E4" s="196" t="s">
        <v>170</v>
      </c>
      <c r="F4" s="196" t="s">
        <v>171</v>
      </c>
      <c r="G4" s="196" t="s">
        <v>314</v>
      </c>
      <c r="H4" s="196" t="s">
        <v>200</v>
      </c>
      <c r="I4" s="286"/>
      <c r="J4" s="40"/>
      <c r="K4" s="8"/>
    </row>
    <row r="5" spans="1:11" ht="14.45" customHeight="1" x14ac:dyDescent="0.25">
      <c r="A5" s="478" t="s">
        <v>517</v>
      </c>
      <c r="B5" s="361" t="s">
        <v>203</v>
      </c>
      <c r="C5" s="212" t="s">
        <v>195</v>
      </c>
      <c r="D5" s="56">
        <v>6885</v>
      </c>
      <c r="E5" s="56">
        <v>6428</v>
      </c>
      <c r="F5" s="56">
        <v>5880</v>
      </c>
      <c r="G5" s="56">
        <v>5109</v>
      </c>
      <c r="H5" s="56">
        <v>4928</v>
      </c>
      <c r="I5" s="289"/>
      <c r="K5" s="8"/>
    </row>
    <row r="6" spans="1:11" ht="15" customHeight="1" x14ac:dyDescent="0.25">
      <c r="A6" s="479"/>
      <c r="B6" s="379" t="s">
        <v>204</v>
      </c>
      <c r="C6" s="380" t="s">
        <v>195</v>
      </c>
      <c r="D6" s="56">
        <v>287</v>
      </c>
      <c r="E6" s="56">
        <v>259</v>
      </c>
      <c r="F6" s="56">
        <v>201</v>
      </c>
      <c r="G6" s="56">
        <v>189</v>
      </c>
      <c r="H6" s="56">
        <v>227</v>
      </c>
      <c r="I6" s="290"/>
      <c r="K6" s="8"/>
    </row>
    <row r="7" spans="1:11" ht="14.45" customHeight="1" x14ac:dyDescent="0.25">
      <c r="A7" s="478" t="s">
        <v>518</v>
      </c>
      <c r="B7" s="361" t="s">
        <v>203</v>
      </c>
      <c r="C7" s="212" t="s">
        <v>195</v>
      </c>
      <c r="D7" s="56">
        <v>10655</v>
      </c>
      <c r="E7" s="56">
        <v>10937</v>
      </c>
      <c r="F7" s="56">
        <v>10176</v>
      </c>
      <c r="G7" s="56">
        <v>9932</v>
      </c>
      <c r="H7" s="56">
        <v>9274</v>
      </c>
      <c r="I7" s="289"/>
      <c r="K7" s="8"/>
    </row>
    <row r="8" spans="1:11" ht="15" customHeight="1" x14ac:dyDescent="0.25">
      <c r="A8" s="479"/>
      <c r="B8" s="379" t="s">
        <v>204</v>
      </c>
      <c r="C8" s="380" t="s">
        <v>195</v>
      </c>
      <c r="D8" s="56">
        <v>332</v>
      </c>
      <c r="E8" s="56">
        <v>115</v>
      </c>
      <c r="F8" s="56">
        <v>37</v>
      </c>
      <c r="G8" s="56">
        <v>28</v>
      </c>
      <c r="H8" s="56">
        <v>29</v>
      </c>
      <c r="I8" s="290"/>
      <c r="K8" s="8"/>
    </row>
    <row r="9" spans="1:11" ht="14.45" customHeight="1" x14ac:dyDescent="0.25">
      <c r="A9" s="478" t="s">
        <v>519</v>
      </c>
      <c r="B9" s="361" t="s">
        <v>203</v>
      </c>
      <c r="C9" s="212" t="s">
        <v>195</v>
      </c>
      <c r="D9" s="56">
        <v>450</v>
      </c>
      <c r="E9" s="56">
        <v>396</v>
      </c>
      <c r="F9" s="56">
        <v>402</v>
      </c>
      <c r="G9" s="56">
        <v>383</v>
      </c>
      <c r="H9" s="56">
        <v>396</v>
      </c>
      <c r="I9" s="289"/>
      <c r="K9" s="8"/>
    </row>
    <row r="10" spans="1:11" ht="15" customHeight="1" x14ac:dyDescent="0.25">
      <c r="A10" s="479"/>
      <c r="B10" s="379" t="s">
        <v>204</v>
      </c>
      <c r="C10" s="380" t="s">
        <v>195</v>
      </c>
      <c r="D10" s="56">
        <v>30</v>
      </c>
      <c r="E10" s="56">
        <v>25</v>
      </c>
      <c r="F10" s="56">
        <v>30</v>
      </c>
      <c r="G10" s="56">
        <v>21</v>
      </c>
      <c r="H10" s="56">
        <v>35</v>
      </c>
      <c r="I10" s="290"/>
      <c r="K10" s="8"/>
    </row>
    <row r="11" spans="1:11" ht="14.45" customHeight="1" x14ac:dyDescent="0.25">
      <c r="A11" s="478" t="s">
        <v>520</v>
      </c>
      <c r="B11" s="361" t="s">
        <v>203</v>
      </c>
      <c r="C11" s="212" t="s">
        <v>195</v>
      </c>
      <c r="D11" s="56">
        <v>1727</v>
      </c>
      <c r="E11" s="56">
        <v>1386</v>
      </c>
      <c r="F11" s="56">
        <v>950</v>
      </c>
      <c r="G11" s="56">
        <v>700</v>
      </c>
      <c r="H11" s="56">
        <v>186</v>
      </c>
      <c r="I11" s="289"/>
      <c r="K11" s="8"/>
    </row>
    <row r="12" spans="1:11" ht="15" customHeight="1" x14ac:dyDescent="0.25">
      <c r="A12" s="479"/>
      <c r="B12" s="379" t="s">
        <v>204</v>
      </c>
      <c r="C12" s="380" t="s">
        <v>195</v>
      </c>
      <c r="D12" s="56">
        <v>81</v>
      </c>
      <c r="E12" s="56">
        <v>83</v>
      </c>
      <c r="F12" s="56">
        <v>80</v>
      </c>
      <c r="G12" s="56">
        <v>86</v>
      </c>
      <c r="H12" s="56">
        <v>90</v>
      </c>
      <c r="I12" s="290"/>
      <c r="K12" s="8"/>
    </row>
    <row r="13" spans="1:11" ht="14.45" customHeight="1" x14ac:dyDescent="0.25">
      <c r="A13" s="478" t="s">
        <v>321</v>
      </c>
      <c r="B13" s="377" t="s">
        <v>203</v>
      </c>
      <c r="C13" s="378" t="s">
        <v>195</v>
      </c>
      <c r="D13" s="117">
        <f t="shared" ref="D13:H14" si="0">SUM(D5,D7,D9,D11)</f>
        <v>19717</v>
      </c>
      <c r="E13" s="117">
        <f t="shared" si="0"/>
        <v>19147</v>
      </c>
      <c r="F13" s="117">
        <f t="shared" si="0"/>
        <v>17408</v>
      </c>
      <c r="G13" s="117">
        <f t="shared" si="0"/>
        <v>16124</v>
      </c>
      <c r="H13" s="117">
        <f t="shared" si="0"/>
        <v>14784</v>
      </c>
      <c r="I13" s="289"/>
      <c r="K13" s="8"/>
    </row>
    <row r="14" spans="1:11" ht="15" customHeight="1" thickBot="1" x14ac:dyDescent="0.3">
      <c r="A14" s="479"/>
      <c r="B14" s="362" t="s">
        <v>204</v>
      </c>
      <c r="C14" s="141" t="s">
        <v>195</v>
      </c>
      <c r="D14" s="121">
        <f t="shared" si="0"/>
        <v>730</v>
      </c>
      <c r="E14" s="121">
        <f t="shared" si="0"/>
        <v>482</v>
      </c>
      <c r="F14" s="121">
        <f t="shared" si="0"/>
        <v>348</v>
      </c>
      <c r="G14" s="121">
        <f t="shared" si="0"/>
        <v>324</v>
      </c>
      <c r="H14" s="121">
        <f t="shared" si="0"/>
        <v>381</v>
      </c>
      <c r="I14" s="290"/>
      <c r="K14" s="8"/>
    </row>
    <row r="15" spans="1:11" ht="15" customHeight="1" thickTop="1" x14ac:dyDescent="0.25">
      <c r="A15" s="480"/>
      <c r="B15" s="363" t="s">
        <v>22</v>
      </c>
      <c r="C15" s="214" t="s">
        <v>195</v>
      </c>
      <c r="D15" s="117">
        <f>SUM(D13:D14)</f>
        <v>20447</v>
      </c>
      <c r="E15" s="117">
        <f>SUM(E13:E14)</f>
        <v>19629</v>
      </c>
      <c r="F15" s="117">
        <f>SUM(F13:F14)</f>
        <v>17756</v>
      </c>
      <c r="G15" s="117">
        <f>SUM(G13:G14)</f>
        <v>16448</v>
      </c>
      <c r="H15" s="117">
        <f>SUM(H13:H14)</f>
        <v>15165</v>
      </c>
      <c r="I15" s="289"/>
      <c r="K15" s="8"/>
    </row>
    <row r="16" spans="1:11" x14ac:dyDescent="0.25">
      <c r="A16" s="25" t="s">
        <v>88</v>
      </c>
      <c r="B16" s="25"/>
      <c r="C16" s="25"/>
      <c r="D16" s="118"/>
      <c r="E16" s="118"/>
      <c r="F16" s="118"/>
      <c r="G16" s="118"/>
      <c r="H16" s="118"/>
      <c r="I16" s="287"/>
      <c r="K16" s="8"/>
    </row>
    <row r="17" spans="1:11" x14ac:dyDescent="0.25">
      <c r="A17" s="25" t="s">
        <v>521</v>
      </c>
      <c r="B17" s="25"/>
      <c r="C17" s="25"/>
      <c r="D17" s="118"/>
      <c r="E17" s="118"/>
      <c r="F17" s="118"/>
      <c r="G17" s="118"/>
      <c r="H17" s="118"/>
      <c r="I17" s="287"/>
      <c r="K17" s="8"/>
    </row>
    <row r="18" spans="1:11" x14ac:dyDescent="0.25">
      <c r="A18" s="25" t="s">
        <v>522</v>
      </c>
      <c r="B18" s="25"/>
      <c r="C18" s="25"/>
      <c r="I18" s="287"/>
      <c r="K18" s="8"/>
    </row>
    <row r="19" spans="1:11" x14ac:dyDescent="0.25">
      <c r="A19" s="432" t="s">
        <v>707</v>
      </c>
      <c r="B19" s="432"/>
      <c r="C19" s="432"/>
      <c r="D19" s="432"/>
      <c r="E19" s="432"/>
      <c r="F19" s="432"/>
      <c r="G19" s="432"/>
      <c r="H19" s="432"/>
      <c r="I19" s="432"/>
      <c r="K19" s="8"/>
    </row>
    <row r="20" spans="1:11" x14ac:dyDescent="0.25">
      <c r="A20" s="432"/>
      <c r="B20" s="432"/>
      <c r="C20" s="432"/>
      <c r="D20" s="432"/>
      <c r="E20" s="432"/>
      <c r="F20" s="432"/>
      <c r="G20" s="432"/>
      <c r="H20" s="432"/>
      <c r="I20" s="432"/>
      <c r="K20" s="8"/>
    </row>
    <row r="21" spans="1:11" x14ac:dyDescent="0.25">
      <c r="I21" s="287"/>
      <c r="K21" s="8"/>
    </row>
    <row r="22" spans="1:11" x14ac:dyDescent="0.25">
      <c r="I22" s="287"/>
      <c r="K22" s="8"/>
    </row>
    <row r="23" spans="1:11" x14ac:dyDescent="0.25">
      <c r="I23" s="287"/>
      <c r="K23" s="8"/>
    </row>
    <row r="24" spans="1:11" x14ac:dyDescent="0.25">
      <c r="I24" s="287"/>
      <c r="K24" s="8"/>
    </row>
    <row r="25" spans="1:11" x14ac:dyDescent="0.25">
      <c r="I25" s="287"/>
      <c r="K25" s="8"/>
    </row>
    <row r="26" spans="1:11" x14ac:dyDescent="0.25">
      <c r="I26" s="287"/>
      <c r="K26" s="8"/>
    </row>
    <row r="27" spans="1:11" x14ac:dyDescent="0.25">
      <c r="I27" s="287"/>
      <c r="K27" s="8"/>
    </row>
    <row r="28" spans="1:11" x14ac:dyDescent="0.25">
      <c r="I28" s="287"/>
      <c r="K28" s="8"/>
    </row>
    <row r="29" spans="1:11" x14ac:dyDescent="0.25">
      <c r="I29" s="287"/>
      <c r="K29" s="8"/>
    </row>
    <row r="30" spans="1:11" x14ac:dyDescent="0.25">
      <c r="I30" s="287"/>
      <c r="K30" s="8"/>
    </row>
    <row r="31" spans="1:11" x14ac:dyDescent="0.25">
      <c r="I31" s="287"/>
      <c r="K31" s="8"/>
    </row>
    <row r="32" spans="1:11" x14ac:dyDescent="0.25">
      <c r="I32" s="287"/>
      <c r="K32" s="8"/>
    </row>
    <row r="33" spans="9:11" x14ac:dyDescent="0.25">
      <c r="I33" s="287"/>
      <c r="K33" s="8"/>
    </row>
    <row r="34" spans="9:11" x14ac:dyDescent="0.25">
      <c r="I34" s="287"/>
      <c r="K34" s="8"/>
    </row>
    <row r="35" spans="9:11" x14ac:dyDescent="0.25">
      <c r="I35" s="287"/>
      <c r="K35" s="8"/>
    </row>
    <row r="36" spans="9:11" x14ac:dyDescent="0.25">
      <c r="I36" s="287"/>
      <c r="K36" s="8"/>
    </row>
    <row r="37" spans="9:11" x14ac:dyDescent="0.25">
      <c r="I37" s="287"/>
      <c r="K37" s="8"/>
    </row>
    <row r="38" spans="9:11" x14ac:dyDescent="0.25">
      <c r="I38" s="287"/>
      <c r="K38" s="8"/>
    </row>
    <row r="39" spans="9:11" x14ac:dyDescent="0.25">
      <c r="I39" s="287"/>
      <c r="K39" s="8"/>
    </row>
    <row r="40" spans="9:11" x14ac:dyDescent="0.25">
      <c r="I40" s="287"/>
      <c r="K40" s="8"/>
    </row>
    <row r="41" spans="9:11" x14ac:dyDescent="0.25">
      <c r="I41" s="287"/>
      <c r="K41" s="8"/>
    </row>
    <row r="42" spans="9:11" x14ac:dyDescent="0.25">
      <c r="I42" s="287"/>
      <c r="K42" s="8"/>
    </row>
    <row r="43" spans="9:11" x14ac:dyDescent="0.25">
      <c r="I43" s="287"/>
      <c r="K43" s="8"/>
    </row>
  </sheetData>
  <mergeCells count="7">
    <mergeCell ref="A19:I20"/>
    <mergeCell ref="B4:C4"/>
    <mergeCell ref="A13:A15"/>
    <mergeCell ref="A9:A10"/>
    <mergeCell ref="A7:A8"/>
    <mergeCell ref="A5:A6"/>
    <mergeCell ref="A11:A12"/>
  </mergeCells>
  <phoneticPr fontId="7"/>
  <hyperlinks>
    <hyperlink ref="I1" location="目次!A1" display="目次に戻る" xr:uid="{1CAE5BC8-2648-4A7C-97AC-865AF98C7082}"/>
  </hyperlinks>
  <pageMargins left="0.25" right="0.25" top="0.75" bottom="0.75" header="0.3" footer="0.3"/>
  <pageSetup paperSize="9" orientation="landscape" r:id="rId1"/>
  <colBreaks count="1" manualBreakCount="1">
    <brk id="22"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9A7F2-6FAD-4405-8DFC-25F023B3BAE2}">
  <sheetPr codeName="Sheet22">
    <tabColor rgb="FFDCD4B6"/>
    <pageSetUpPr fitToPage="1"/>
  </sheetPr>
  <dimension ref="A1:O21"/>
  <sheetViews>
    <sheetView view="pageBreakPreview" zoomScaleNormal="100" zoomScaleSheetLayoutView="100" workbookViewId="0">
      <selection activeCell="F28" sqref="F28"/>
    </sheetView>
  </sheetViews>
  <sheetFormatPr defaultColWidth="9" defaultRowHeight="14.25" x14ac:dyDescent="0.25"/>
  <cols>
    <col min="1" max="1" width="15.625" style="8" customWidth="1"/>
    <col min="2" max="2" width="8.25" style="8" bestFit="1" customWidth="1"/>
    <col min="3" max="3" width="9.875" style="8" bestFit="1" customWidth="1"/>
    <col min="4" max="4" width="4.75" style="8" customWidth="1"/>
    <col min="5" max="6" width="14.125" style="8" customWidth="1"/>
    <col min="7" max="9" width="15.625" style="8" customWidth="1"/>
    <col min="10" max="10" width="9.75" style="8" bestFit="1" customWidth="1"/>
    <col min="11" max="11" width="15.625" style="8" customWidth="1"/>
    <col min="12" max="12" width="9.875" style="287" customWidth="1"/>
    <col min="13" max="13" width="46.375" style="8" customWidth="1"/>
    <col min="14" max="14" width="9.875" style="8" customWidth="1"/>
    <col min="16" max="16" width="9.875" style="8" customWidth="1"/>
    <col min="17" max="17" width="11" style="8" customWidth="1"/>
    <col min="18" max="20" width="9.875" style="8" customWidth="1"/>
    <col min="21" max="24" width="10.375" style="8" customWidth="1"/>
    <col min="25" max="16384" width="9" style="8"/>
  </cols>
  <sheetData>
    <row r="1" spans="1:15" s="7" customFormat="1" ht="18.75" x14ac:dyDescent="0.25">
      <c r="A1" s="3" t="s">
        <v>21</v>
      </c>
      <c r="B1" s="3"/>
      <c r="C1" s="3"/>
      <c r="D1" s="3"/>
      <c r="E1" s="5"/>
      <c r="F1" s="5"/>
      <c r="G1" s="5"/>
      <c r="H1" s="5"/>
      <c r="I1" s="5"/>
      <c r="J1" s="284" t="s">
        <v>0</v>
      </c>
    </row>
    <row r="2" spans="1:15" x14ac:dyDescent="0.25">
      <c r="J2" s="287"/>
      <c r="L2" s="8"/>
      <c r="M2"/>
      <c r="O2" s="8"/>
    </row>
    <row r="3" spans="1:15" x14ac:dyDescent="0.25">
      <c r="A3" s="9" t="s">
        <v>642</v>
      </c>
      <c r="I3" s="120"/>
      <c r="J3" s="287"/>
      <c r="L3" s="8"/>
      <c r="M3"/>
      <c r="O3" s="8"/>
    </row>
    <row r="4" spans="1:15" x14ac:dyDescent="0.25">
      <c r="A4" s="237" t="s">
        <v>322</v>
      </c>
      <c r="B4" s="476" t="s">
        <v>317</v>
      </c>
      <c r="C4" s="481"/>
      <c r="D4" s="477"/>
      <c r="E4" s="196" t="s">
        <v>313</v>
      </c>
      <c r="F4" s="196" t="s">
        <v>170</v>
      </c>
      <c r="G4" s="196" t="s">
        <v>171</v>
      </c>
      <c r="H4" s="196" t="s">
        <v>314</v>
      </c>
      <c r="I4" s="196" t="s">
        <v>200</v>
      </c>
      <c r="J4" s="287"/>
      <c r="L4" s="8"/>
      <c r="M4"/>
      <c r="O4" s="8"/>
    </row>
    <row r="5" spans="1:15" x14ac:dyDescent="0.25">
      <c r="A5" s="470" t="s">
        <v>318</v>
      </c>
      <c r="B5" s="474" t="s">
        <v>320</v>
      </c>
      <c r="C5" s="361" t="s">
        <v>538</v>
      </c>
      <c r="D5" s="212" t="s">
        <v>266</v>
      </c>
      <c r="E5" s="13">
        <v>90</v>
      </c>
      <c r="F5" s="13">
        <v>112</v>
      </c>
      <c r="G5" s="13">
        <v>98</v>
      </c>
      <c r="H5" s="13">
        <v>89</v>
      </c>
      <c r="I5" s="13">
        <v>103</v>
      </c>
      <c r="J5" s="287"/>
      <c r="L5" s="8"/>
      <c r="M5"/>
      <c r="O5" s="8"/>
    </row>
    <row r="6" spans="1:15" x14ac:dyDescent="0.25">
      <c r="A6" s="482"/>
      <c r="B6" s="475"/>
      <c r="C6" s="361" t="s">
        <v>539</v>
      </c>
      <c r="D6" s="212" t="s">
        <v>195</v>
      </c>
      <c r="E6" s="13">
        <v>0</v>
      </c>
      <c r="F6" s="13">
        <v>0</v>
      </c>
      <c r="G6" s="13">
        <v>0</v>
      </c>
      <c r="H6" s="13">
        <v>0</v>
      </c>
      <c r="I6" s="13">
        <v>0</v>
      </c>
      <c r="J6" s="287"/>
      <c r="L6" s="8"/>
      <c r="M6"/>
      <c r="O6" s="8"/>
    </row>
    <row r="7" spans="1:15" x14ac:dyDescent="0.25">
      <c r="A7" s="482"/>
      <c r="B7" s="485" t="s">
        <v>272</v>
      </c>
      <c r="C7" s="486"/>
      <c r="D7" s="212" t="s">
        <v>267</v>
      </c>
      <c r="E7" s="12">
        <v>46</v>
      </c>
      <c r="F7" s="12">
        <v>45.8</v>
      </c>
      <c r="G7" s="12">
        <v>46</v>
      </c>
      <c r="H7" s="12">
        <v>44.6</v>
      </c>
      <c r="I7" s="12">
        <v>45.7</v>
      </c>
      <c r="J7" s="287"/>
      <c r="L7" s="8"/>
      <c r="M7"/>
      <c r="O7" s="8"/>
    </row>
    <row r="8" spans="1:15" x14ac:dyDescent="0.25">
      <c r="A8" s="482"/>
      <c r="B8" s="485" t="s">
        <v>273</v>
      </c>
      <c r="C8" s="486"/>
      <c r="D8" s="212" t="s">
        <v>268</v>
      </c>
      <c r="E8" s="12">
        <v>19.8</v>
      </c>
      <c r="F8" s="12">
        <v>19.5</v>
      </c>
      <c r="G8" s="12">
        <v>19.2</v>
      </c>
      <c r="H8" s="12">
        <v>17</v>
      </c>
      <c r="I8" s="12">
        <v>18</v>
      </c>
      <c r="J8" s="287"/>
      <c r="L8" s="8"/>
      <c r="M8"/>
      <c r="O8" s="8"/>
    </row>
    <row r="9" spans="1:15" ht="12.75" customHeight="1" x14ac:dyDescent="0.25">
      <c r="A9" s="482"/>
      <c r="B9" s="485" t="s">
        <v>274</v>
      </c>
      <c r="C9" s="486"/>
      <c r="D9" s="212" t="s">
        <v>269</v>
      </c>
      <c r="E9" s="13">
        <v>5543536</v>
      </c>
      <c r="F9" s="13">
        <v>5949297</v>
      </c>
      <c r="G9" s="13">
        <v>5762700</v>
      </c>
      <c r="H9" s="13">
        <v>5983168</v>
      </c>
      <c r="I9" s="13">
        <v>6204157</v>
      </c>
      <c r="J9" s="287"/>
      <c r="L9" s="8"/>
      <c r="M9"/>
      <c r="O9" s="8"/>
    </row>
    <row r="10" spans="1:15" ht="24" customHeight="1" x14ac:dyDescent="0.25">
      <c r="A10" s="471"/>
      <c r="B10" s="483" t="s">
        <v>275</v>
      </c>
      <c r="C10" s="484"/>
      <c r="D10" s="102" t="s">
        <v>271</v>
      </c>
      <c r="E10" s="127" t="s">
        <v>213</v>
      </c>
      <c r="F10" s="127" t="s">
        <v>213</v>
      </c>
      <c r="G10" s="127" t="s">
        <v>213</v>
      </c>
      <c r="H10" s="127" t="s">
        <v>213</v>
      </c>
      <c r="I10" s="122">
        <v>3.7</v>
      </c>
      <c r="J10" s="287"/>
      <c r="L10" s="8"/>
      <c r="M10"/>
      <c r="O10" s="8"/>
    </row>
    <row r="11" spans="1:15" x14ac:dyDescent="0.25">
      <c r="A11" s="470" t="s">
        <v>319</v>
      </c>
      <c r="B11" s="474" t="s">
        <v>320</v>
      </c>
      <c r="C11" s="361" t="s">
        <v>538</v>
      </c>
      <c r="D11" s="212" t="s">
        <v>195</v>
      </c>
      <c r="E11" s="127" t="s">
        <v>23</v>
      </c>
      <c r="F11" s="127" t="s">
        <v>23</v>
      </c>
      <c r="G11" s="127" t="s">
        <v>23</v>
      </c>
      <c r="H11" s="127" t="s">
        <v>23</v>
      </c>
      <c r="I11" s="13">
        <v>3336</v>
      </c>
      <c r="J11" s="287"/>
      <c r="L11" s="8"/>
      <c r="M11"/>
      <c r="O11" s="8"/>
    </row>
    <row r="12" spans="1:15" x14ac:dyDescent="0.25">
      <c r="A12" s="482"/>
      <c r="B12" s="475"/>
      <c r="C12" s="361" t="s">
        <v>539</v>
      </c>
      <c r="D12" s="212" t="s">
        <v>195</v>
      </c>
      <c r="E12" s="127" t="s">
        <v>23</v>
      </c>
      <c r="F12" s="127" t="s">
        <v>23</v>
      </c>
      <c r="G12" s="127" t="s">
        <v>23</v>
      </c>
      <c r="H12" s="127" t="s">
        <v>23</v>
      </c>
      <c r="I12" s="13">
        <v>68</v>
      </c>
      <c r="J12" s="287"/>
      <c r="L12" s="8"/>
      <c r="M12"/>
      <c r="O12" s="8"/>
    </row>
    <row r="13" spans="1:15" x14ac:dyDescent="0.25">
      <c r="A13" s="482"/>
      <c r="B13" s="485" t="s">
        <v>272</v>
      </c>
      <c r="C13" s="486"/>
      <c r="D13" s="212" t="s">
        <v>267</v>
      </c>
      <c r="E13" s="12">
        <v>43.6</v>
      </c>
      <c r="F13" s="12">
        <v>44.36</v>
      </c>
      <c r="G13" s="12">
        <v>44.98</v>
      </c>
      <c r="H13" s="12">
        <v>44.9</v>
      </c>
      <c r="I13" s="122">
        <v>45.5</v>
      </c>
      <c r="J13" s="287"/>
      <c r="L13" s="8"/>
      <c r="M13"/>
      <c r="O13" s="8"/>
    </row>
    <row r="14" spans="1:15" x14ac:dyDescent="0.25">
      <c r="A14" s="482"/>
      <c r="B14" s="485" t="s">
        <v>273</v>
      </c>
      <c r="C14" s="486"/>
      <c r="D14" s="134" t="s">
        <v>268</v>
      </c>
      <c r="E14" s="12">
        <v>15.6</v>
      </c>
      <c r="F14" s="12">
        <v>16.04</v>
      </c>
      <c r="G14" s="12">
        <v>16.43</v>
      </c>
      <c r="H14" s="12">
        <v>16.7</v>
      </c>
      <c r="I14" s="122">
        <v>16.8</v>
      </c>
      <c r="J14" s="287"/>
      <c r="L14" s="8"/>
      <c r="M14"/>
      <c r="O14" s="8"/>
    </row>
    <row r="15" spans="1:15" ht="12.75" customHeight="1" x14ac:dyDescent="0.25">
      <c r="A15" s="482"/>
      <c r="B15" s="485" t="s">
        <v>274</v>
      </c>
      <c r="C15" s="486"/>
      <c r="D15" s="134" t="s">
        <v>269</v>
      </c>
      <c r="E15" s="127" t="s">
        <v>213</v>
      </c>
      <c r="F15" s="127" t="s">
        <v>213</v>
      </c>
      <c r="G15" s="127" t="s">
        <v>213</v>
      </c>
      <c r="H15" s="127" t="s">
        <v>213</v>
      </c>
      <c r="I15" s="13">
        <v>4129365</v>
      </c>
      <c r="J15" s="287"/>
      <c r="L15" s="8"/>
      <c r="M15"/>
      <c r="O15" s="8"/>
    </row>
    <row r="16" spans="1:15" x14ac:dyDescent="0.25">
      <c r="A16" s="471"/>
      <c r="B16" s="483" t="s">
        <v>275</v>
      </c>
      <c r="C16" s="484"/>
      <c r="D16" s="102" t="s">
        <v>271</v>
      </c>
      <c r="E16" s="127" t="s">
        <v>213</v>
      </c>
      <c r="F16" s="127" t="s">
        <v>213</v>
      </c>
      <c r="G16" s="127" t="s">
        <v>213</v>
      </c>
      <c r="H16" s="127" t="s">
        <v>213</v>
      </c>
      <c r="I16" s="122">
        <v>1.6</v>
      </c>
      <c r="J16" s="287"/>
      <c r="L16" s="8"/>
      <c r="M16"/>
      <c r="O16" s="8"/>
    </row>
    <row r="17" spans="1:15" x14ac:dyDescent="0.25">
      <c r="A17" s="25" t="s">
        <v>88</v>
      </c>
      <c r="B17" s="25"/>
      <c r="C17" s="25"/>
      <c r="D17" s="25"/>
      <c r="J17" s="287"/>
      <c r="L17" s="8"/>
      <c r="M17"/>
      <c r="O17" s="8"/>
    </row>
    <row r="18" spans="1:15" x14ac:dyDescent="0.25">
      <c r="A18" s="25" t="s">
        <v>708</v>
      </c>
      <c r="B18" s="25"/>
      <c r="C18" s="25"/>
      <c r="D18" s="25"/>
      <c r="J18" s="287"/>
      <c r="L18" s="8"/>
      <c r="M18"/>
      <c r="O18" s="8"/>
    </row>
    <row r="19" spans="1:15" x14ac:dyDescent="0.25">
      <c r="A19" s="25" t="s">
        <v>338</v>
      </c>
      <c r="B19" s="25"/>
      <c r="C19" s="25"/>
      <c r="D19" s="25"/>
      <c r="J19" s="287"/>
      <c r="L19" s="8"/>
      <c r="M19"/>
      <c r="O19" s="8"/>
    </row>
    <row r="20" spans="1:15" x14ac:dyDescent="0.25">
      <c r="A20" s="25"/>
      <c r="B20" s="25"/>
      <c r="C20" s="25"/>
      <c r="D20" s="25"/>
      <c r="J20" s="287"/>
      <c r="L20" s="8"/>
      <c r="M20"/>
      <c r="O20" s="8"/>
    </row>
    <row r="21" spans="1:15" x14ac:dyDescent="0.25">
      <c r="J21" s="287"/>
      <c r="L21" s="8"/>
      <c r="M21"/>
      <c r="O21" s="8"/>
    </row>
  </sheetData>
  <mergeCells count="13">
    <mergeCell ref="B4:D4"/>
    <mergeCell ref="A5:A10"/>
    <mergeCell ref="A11:A16"/>
    <mergeCell ref="B5:B6"/>
    <mergeCell ref="B10:C10"/>
    <mergeCell ref="B9:C9"/>
    <mergeCell ref="B8:C8"/>
    <mergeCell ref="B7:C7"/>
    <mergeCell ref="B11:B12"/>
    <mergeCell ref="B13:C13"/>
    <mergeCell ref="B14:C14"/>
    <mergeCell ref="B15:C15"/>
    <mergeCell ref="B16:C16"/>
  </mergeCells>
  <phoneticPr fontId="7"/>
  <hyperlinks>
    <hyperlink ref="J1" location="目次!A1" display="目次に戻る" xr:uid="{5608D648-1F81-4315-B2C7-E85F20221242}"/>
  </hyperlinks>
  <pageMargins left="0.25" right="0.25" top="0.75" bottom="0.75" header="0.3" footer="0.3"/>
  <pageSetup paperSize="9" orientation="landscape" r:id="rId1"/>
  <colBreaks count="1" manualBreakCount="1">
    <brk id="2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3C6F9-E95E-3C40-810B-15C5594211B6}">
  <sheetPr codeName="Sheet27">
    <tabColor rgb="FFDCD4B6"/>
    <pageSetUpPr fitToPage="1"/>
  </sheetPr>
  <dimension ref="A1:L22"/>
  <sheetViews>
    <sheetView view="pageBreakPreview" zoomScaleNormal="100" zoomScaleSheetLayoutView="100" workbookViewId="0">
      <selection activeCell="F28" sqref="F28"/>
    </sheetView>
  </sheetViews>
  <sheetFormatPr defaultColWidth="9" defaultRowHeight="12" x14ac:dyDescent="0.25"/>
  <cols>
    <col min="1" max="2" width="15.625" style="8" customWidth="1"/>
    <col min="3" max="3" width="2.625" style="8" customWidth="1"/>
    <col min="4" max="5" width="13" style="8" customWidth="1"/>
    <col min="6" max="8" width="15.625" style="8" customWidth="1"/>
    <col min="9" max="9" width="9.75" style="8" bestFit="1" customWidth="1"/>
    <col min="10" max="10" width="15.625" style="8" customWidth="1"/>
    <col min="11" max="11" width="9.875" style="287" customWidth="1"/>
    <col min="12" max="13" width="9.875" style="8" customWidth="1"/>
    <col min="14" max="17" width="10.375" style="8" customWidth="1"/>
    <col min="18" max="16384" width="9" style="8"/>
  </cols>
  <sheetData>
    <row r="1" spans="1:12" s="7" customFormat="1" ht="18.75" x14ac:dyDescent="0.25">
      <c r="A1" s="3" t="s">
        <v>21</v>
      </c>
      <c r="B1" s="4"/>
      <c r="C1" s="4"/>
      <c r="D1" s="5"/>
      <c r="E1" s="5"/>
      <c r="F1" s="5"/>
      <c r="G1" s="5"/>
      <c r="H1" s="5"/>
      <c r="I1" s="284" t="s">
        <v>0</v>
      </c>
    </row>
    <row r="2" spans="1:12" ht="12" customHeight="1" x14ac:dyDescent="0.25">
      <c r="I2" s="287"/>
      <c r="K2" s="8"/>
    </row>
    <row r="3" spans="1:12" ht="12" customHeight="1" x14ac:dyDescent="0.25">
      <c r="A3" s="19" t="s">
        <v>641</v>
      </c>
      <c r="B3" s="38"/>
      <c r="C3" s="38"/>
      <c r="D3" s="38"/>
      <c r="E3" s="38"/>
      <c r="F3" s="38"/>
      <c r="G3" s="38"/>
      <c r="H3" s="38"/>
      <c r="I3" s="287"/>
      <c r="K3" s="8"/>
    </row>
    <row r="4" spans="1:12" ht="12" customHeight="1" x14ac:dyDescent="0.25">
      <c r="A4" s="488" t="s">
        <v>360</v>
      </c>
      <c r="B4" s="489"/>
      <c r="C4" s="490"/>
      <c r="D4" s="239" t="s">
        <v>313</v>
      </c>
      <c r="E4" s="239" t="s">
        <v>170</v>
      </c>
      <c r="F4" s="239" t="s">
        <v>171</v>
      </c>
      <c r="G4" s="239" t="s">
        <v>314</v>
      </c>
      <c r="H4" s="239" t="s">
        <v>200</v>
      </c>
      <c r="I4" s="287"/>
      <c r="K4" s="8"/>
    </row>
    <row r="5" spans="1:12" ht="12" customHeight="1" x14ac:dyDescent="0.25">
      <c r="A5" s="487" t="s">
        <v>326</v>
      </c>
      <c r="B5" s="487"/>
      <c r="C5" s="125" t="s">
        <v>316</v>
      </c>
      <c r="D5" s="127" t="s">
        <v>213</v>
      </c>
      <c r="E5" s="126">
        <v>17.8</v>
      </c>
      <c r="F5" s="126">
        <v>27.6</v>
      </c>
      <c r="G5" s="126">
        <v>32</v>
      </c>
      <c r="H5" s="126">
        <v>32</v>
      </c>
      <c r="I5" s="287"/>
      <c r="K5" s="8"/>
    </row>
    <row r="6" spans="1:12" ht="12" customHeight="1" x14ac:dyDescent="0.25">
      <c r="A6" s="487" t="s">
        <v>337</v>
      </c>
      <c r="B6" s="487"/>
      <c r="C6" s="125" t="s">
        <v>316</v>
      </c>
      <c r="D6" s="127" t="s">
        <v>213</v>
      </c>
      <c r="E6" s="126">
        <v>27.6</v>
      </c>
      <c r="F6" s="126">
        <v>32.200000000000003</v>
      </c>
      <c r="G6" s="126">
        <v>38.6</v>
      </c>
      <c r="H6" s="126">
        <v>41.6</v>
      </c>
      <c r="I6" s="287"/>
      <c r="K6" s="8"/>
      <c r="L6" s="231"/>
    </row>
    <row r="7" spans="1:12" ht="12" customHeight="1" x14ac:dyDescent="0.25">
      <c r="A7" s="487" t="s">
        <v>325</v>
      </c>
      <c r="B7" s="487"/>
      <c r="C7" s="125" t="s">
        <v>316</v>
      </c>
      <c r="D7" s="127" t="s">
        <v>213</v>
      </c>
      <c r="E7" s="127" t="s">
        <v>213</v>
      </c>
      <c r="F7" s="126">
        <v>68.099999999999994</v>
      </c>
      <c r="G7" s="126">
        <v>82.6</v>
      </c>
      <c r="H7" s="126">
        <v>87.5</v>
      </c>
      <c r="I7" s="287"/>
      <c r="K7" s="8"/>
    </row>
    <row r="8" spans="1:12" ht="12" customHeight="1" x14ac:dyDescent="0.25">
      <c r="A8" s="487" t="s">
        <v>339</v>
      </c>
      <c r="B8" s="487"/>
      <c r="C8" s="125" t="s">
        <v>316</v>
      </c>
      <c r="D8" s="127" t="s">
        <v>213</v>
      </c>
      <c r="E8" s="126">
        <v>0</v>
      </c>
      <c r="F8" s="126">
        <v>0</v>
      </c>
      <c r="G8" s="126">
        <v>0</v>
      </c>
      <c r="H8" s="126">
        <v>20</v>
      </c>
      <c r="I8" s="287"/>
      <c r="K8" s="8"/>
    </row>
    <row r="9" spans="1:12" ht="12" customHeight="1" x14ac:dyDescent="0.25">
      <c r="A9" s="487" t="s">
        <v>328</v>
      </c>
      <c r="B9" s="487"/>
      <c r="C9" s="125" t="s">
        <v>316</v>
      </c>
      <c r="D9" s="127" t="s">
        <v>213</v>
      </c>
      <c r="E9" s="126">
        <v>16</v>
      </c>
      <c r="F9" s="126">
        <v>20</v>
      </c>
      <c r="G9" s="126">
        <v>22.7</v>
      </c>
      <c r="H9" s="126">
        <v>24</v>
      </c>
      <c r="I9" s="287"/>
      <c r="K9" s="8"/>
    </row>
    <row r="10" spans="1:12" ht="12" customHeight="1" x14ac:dyDescent="0.25">
      <c r="A10" s="487" t="s">
        <v>329</v>
      </c>
      <c r="B10" s="487"/>
      <c r="C10" s="125" t="s">
        <v>316</v>
      </c>
      <c r="D10" s="127" t="s">
        <v>213</v>
      </c>
      <c r="E10" s="127" t="s">
        <v>213</v>
      </c>
      <c r="F10" s="126">
        <v>0</v>
      </c>
      <c r="G10" s="126">
        <v>0</v>
      </c>
      <c r="H10" s="126">
        <v>11.1</v>
      </c>
      <c r="I10" s="287"/>
      <c r="K10" s="8"/>
    </row>
    <row r="11" spans="1:12" ht="12" customHeight="1" x14ac:dyDescent="0.25">
      <c r="A11" s="487" t="s">
        <v>330</v>
      </c>
      <c r="B11" s="487"/>
      <c r="C11" s="125" t="s">
        <v>316</v>
      </c>
      <c r="D11" s="127" t="s">
        <v>213</v>
      </c>
      <c r="E11" s="126">
        <v>31</v>
      </c>
      <c r="F11" s="126">
        <v>33.299999999999997</v>
      </c>
      <c r="G11" s="126">
        <v>33.299999999999997</v>
      </c>
      <c r="H11" s="126">
        <v>33.299999999999997</v>
      </c>
      <c r="I11" s="287"/>
      <c r="K11" s="8"/>
    </row>
    <row r="12" spans="1:12" ht="12" customHeight="1" x14ac:dyDescent="0.25">
      <c r="A12" s="487" t="s">
        <v>331</v>
      </c>
      <c r="B12" s="487"/>
      <c r="C12" s="125" t="s">
        <v>316</v>
      </c>
      <c r="D12" s="127" t="s">
        <v>213</v>
      </c>
      <c r="E12" s="127" t="s">
        <v>213</v>
      </c>
      <c r="F12" s="126">
        <v>57.1</v>
      </c>
      <c r="G12" s="126">
        <v>44.4</v>
      </c>
      <c r="H12" s="126">
        <v>33.299999999999997</v>
      </c>
      <c r="I12" s="287"/>
      <c r="K12" s="8"/>
    </row>
    <row r="13" spans="1:12" ht="12" customHeight="1" x14ac:dyDescent="0.25">
      <c r="A13" s="487" t="s">
        <v>332</v>
      </c>
      <c r="B13" s="487"/>
      <c r="C13" s="125" t="s">
        <v>316</v>
      </c>
      <c r="D13" s="127" t="s">
        <v>213</v>
      </c>
      <c r="E13" s="127" t="s">
        <v>213</v>
      </c>
      <c r="F13" s="126">
        <v>55.6</v>
      </c>
      <c r="G13" s="126">
        <v>77.599999999999994</v>
      </c>
      <c r="H13" s="126">
        <v>87.7</v>
      </c>
      <c r="I13" s="287"/>
      <c r="K13" s="8"/>
    </row>
    <row r="14" spans="1:12" ht="12" customHeight="1" x14ac:dyDescent="0.25">
      <c r="A14" s="487" t="s">
        <v>333</v>
      </c>
      <c r="B14" s="487"/>
      <c r="C14" s="125" t="s">
        <v>316</v>
      </c>
      <c r="D14" s="127" t="s">
        <v>213</v>
      </c>
      <c r="E14" s="127" t="s">
        <v>213</v>
      </c>
      <c r="F14" s="127" t="s">
        <v>213</v>
      </c>
      <c r="G14" s="127" t="s">
        <v>213</v>
      </c>
      <c r="H14" s="126">
        <v>0</v>
      </c>
      <c r="I14" s="287"/>
      <c r="K14" s="8"/>
    </row>
    <row r="15" spans="1:12" ht="12" customHeight="1" x14ac:dyDescent="0.25">
      <c r="A15" s="487" t="s">
        <v>334</v>
      </c>
      <c r="B15" s="487"/>
      <c r="C15" s="125" t="s">
        <v>316</v>
      </c>
      <c r="D15" s="127" t="s">
        <v>213</v>
      </c>
      <c r="E15" s="127" t="s">
        <v>213</v>
      </c>
      <c r="F15" s="127" t="s">
        <v>213</v>
      </c>
      <c r="G15" s="127" t="s">
        <v>213</v>
      </c>
      <c r="H15" s="126">
        <v>50</v>
      </c>
      <c r="I15" s="287"/>
      <c r="K15" s="8"/>
    </row>
    <row r="16" spans="1:12" ht="12" customHeight="1" x14ac:dyDescent="0.25">
      <c r="A16" s="487" t="s">
        <v>335</v>
      </c>
      <c r="B16" s="487"/>
      <c r="C16" s="125" t="s">
        <v>316</v>
      </c>
      <c r="D16" s="127" t="s">
        <v>213</v>
      </c>
      <c r="E16" s="127" t="s">
        <v>213</v>
      </c>
      <c r="F16" s="127" t="s">
        <v>213</v>
      </c>
      <c r="G16" s="127" t="s">
        <v>213</v>
      </c>
      <c r="H16" s="126">
        <v>0</v>
      </c>
      <c r="I16" s="287"/>
      <c r="K16" s="8"/>
    </row>
    <row r="17" spans="1:11" ht="12" customHeight="1" x14ac:dyDescent="0.25">
      <c r="A17" s="487" t="s">
        <v>336</v>
      </c>
      <c r="B17" s="487"/>
      <c r="C17" s="125" t="s">
        <v>316</v>
      </c>
      <c r="D17" s="127" t="s">
        <v>213</v>
      </c>
      <c r="E17" s="127" t="s">
        <v>213</v>
      </c>
      <c r="F17" s="127" t="s">
        <v>213</v>
      </c>
      <c r="G17" s="127" t="s">
        <v>213</v>
      </c>
      <c r="H17" s="126">
        <v>50</v>
      </c>
      <c r="I17" s="287"/>
      <c r="K17" s="8"/>
    </row>
    <row r="18" spans="1:11" ht="12" customHeight="1" x14ac:dyDescent="0.25">
      <c r="A18" s="25" t="s">
        <v>88</v>
      </c>
      <c r="B18" s="38"/>
      <c r="C18" s="38"/>
      <c r="D18" s="38"/>
      <c r="E18" s="38"/>
      <c r="F18" s="38"/>
      <c r="G18" s="38"/>
      <c r="H18" s="38"/>
      <c r="I18" s="287"/>
      <c r="K18" s="8"/>
    </row>
    <row r="19" spans="1:11" ht="12" customHeight="1" x14ac:dyDescent="0.25">
      <c r="A19" s="40" t="s">
        <v>323</v>
      </c>
      <c r="B19" s="38"/>
      <c r="C19" s="38"/>
      <c r="D19" s="38"/>
      <c r="E19" s="38"/>
      <c r="F19" s="38"/>
      <c r="G19" s="38"/>
      <c r="H19" s="38"/>
      <c r="I19" s="287"/>
      <c r="K19" s="8"/>
    </row>
    <row r="20" spans="1:11" ht="12" customHeight="1" x14ac:dyDescent="0.25">
      <c r="A20" s="40" t="s">
        <v>348</v>
      </c>
      <c r="B20" s="38"/>
      <c r="C20" s="38"/>
      <c r="D20" s="38"/>
      <c r="E20" s="38"/>
      <c r="F20" s="38"/>
      <c r="G20" s="38"/>
      <c r="H20" s="38"/>
      <c r="I20" s="287"/>
      <c r="K20" s="8"/>
    </row>
    <row r="21" spans="1:11" ht="12" customHeight="1" x14ac:dyDescent="0.25">
      <c r="A21" s="40"/>
      <c r="B21" s="38"/>
      <c r="C21" s="38"/>
      <c r="D21" s="38"/>
      <c r="E21" s="38"/>
      <c r="F21" s="38"/>
      <c r="G21" s="38"/>
      <c r="H21" s="38"/>
      <c r="I21" s="287"/>
      <c r="K21" s="8"/>
    </row>
    <row r="22" spans="1:11" x14ac:dyDescent="0.25">
      <c r="I22" s="287"/>
      <c r="K22" s="8"/>
    </row>
  </sheetData>
  <mergeCells count="14">
    <mergeCell ref="A6:B6"/>
    <mergeCell ref="A7:B7"/>
    <mergeCell ref="A17:B17"/>
    <mergeCell ref="A16:B16"/>
    <mergeCell ref="A4:C4"/>
    <mergeCell ref="A5:B5"/>
    <mergeCell ref="A9:B9"/>
    <mergeCell ref="A8:B8"/>
    <mergeCell ref="A10:B10"/>
    <mergeCell ref="A15:B15"/>
    <mergeCell ref="A14:B14"/>
    <mergeCell ref="A13:B13"/>
    <mergeCell ref="A12:B12"/>
    <mergeCell ref="A11:B11"/>
  </mergeCells>
  <phoneticPr fontId="7"/>
  <hyperlinks>
    <hyperlink ref="I1" location="目次!A1" display="目次に戻る" xr:uid="{9770CEF1-3E78-4EDC-BB37-703DC2B27E39}"/>
  </hyperlinks>
  <pageMargins left="0.25" right="0.25" top="0.75" bottom="0.75" header="0.3" footer="0.3"/>
  <pageSetup paperSize="9" orientation="landscape" r:id="rId1"/>
  <colBreaks count="1" manualBreakCount="1">
    <brk id="16"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1807E-86CD-4D08-AEF5-E51AC267ABF6}">
  <sheetPr>
    <tabColor rgb="FFDCD4B6"/>
    <pageSetUpPr fitToPage="1"/>
  </sheetPr>
  <dimension ref="A1:J14"/>
  <sheetViews>
    <sheetView view="pageBreakPreview" zoomScaleNormal="100" zoomScaleSheetLayoutView="100" workbookViewId="0">
      <selection activeCell="F28" sqref="F28"/>
    </sheetView>
  </sheetViews>
  <sheetFormatPr defaultColWidth="9" defaultRowHeight="12" outlineLevelRow="1" x14ac:dyDescent="0.25"/>
  <cols>
    <col min="1" max="1" width="15.75" style="8" customWidth="1"/>
    <col min="2" max="2" width="2.625" style="8" customWidth="1"/>
    <col min="3" max="4" width="13" style="8" customWidth="1"/>
    <col min="5" max="7" width="15.625" style="8" customWidth="1"/>
    <col min="8" max="8" width="9.75" style="8" bestFit="1" customWidth="1"/>
    <col min="9" max="9" width="15.625" style="8" customWidth="1"/>
    <col min="10" max="10" width="9.875" style="287" customWidth="1"/>
    <col min="11" max="12" width="9.875" style="8" customWidth="1"/>
    <col min="13" max="16" width="10.375" style="8" customWidth="1"/>
    <col min="17" max="16384" width="9" style="8"/>
  </cols>
  <sheetData>
    <row r="1" spans="1:10" s="7" customFormat="1" ht="18.75" x14ac:dyDescent="0.25">
      <c r="A1" s="3" t="s">
        <v>21</v>
      </c>
      <c r="B1" s="4"/>
      <c r="C1" s="5"/>
      <c r="D1" s="5"/>
      <c r="E1" s="5"/>
      <c r="F1" s="5"/>
      <c r="G1" s="5"/>
      <c r="H1" s="284" t="s">
        <v>0</v>
      </c>
    </row>
    <row r="2" spans="1:10" ht="12" customHeight="1" x14ac:dyDescent="0.25">
      <c r="H2" s="287"/>
      <c r="J2" s="8"/>
    </row>
    <row r="3" spans="1:10" s="10" customFormat="1" ht="12" customHeight="1" x14ac:dyDescent="0.25">
      <c r="A3" s="9" t="s">
        <v>640</v>
      </c>
      <c r="G3" s="70"/>
      <c r="H3" s="8"/>
      <c r="I3" s="8"/>
    </row>
    <row r="4" spans="1:10" ht="24" customHeight="1" x14ac:dyDescent="0.25">
      <c r="A4" s="491" t="s">
        <v>3</v>
      </c>
      <c r="B4" s="492"/>
      <c r="C4" s="467" t="s">
        <v>264</v>
      </c>
      <c r="D4" s="468"/>
      <c r="E4" s="468"/>
      <c r="F4" s="468"/>
      <c r="G4" s="468"/>
      <c r="J4" s="8"/>
    </row>
    <row r="5" spans="1:10" ht="12" customHeight="1" x14ac:dyDescent="0.25">
      <c r="A5" s="351" t="s">
        <v>360</v>
      </c>
      <c r="B5" s="360"/>
      <c r="C5" s="196" t="s">
        <v>313</v>
      </c>
      <c r="D5" s="196" t="s">
        <v>170</v>
      </c>
      <c r="E5" s="196" t="s">
        <v>171</v>
      </c>
      <c r="F5" s="196" t="s">
        <v>314</v>
      </c>
      <c r="G5" s="196" t="s">
        <v>200</v>
      </c>
      <c r="J5" s="8"/>
    </row>
    <row r="6" spans="1:10" ht="12" customHeight="1" outlineLevel="1" x14ac:dyDescent="0.25">
      <c r="A6" s="352" t="s">
        <v>337</v>
      </c>
      <c r="B6" s="125" t="s">
        <v>18</v>
      </c>
      <c r="C6" s="127" t="s">
        <v>23</v>
      </c>
      <c r="D6" s="127" t="s">
        <v>23</v>
      </c>
      <c r="E6" s="127" t="s">
        <v>23</v>
      </c>
      <c r="F6" s="126">
        <v>17.5</v>
      </c>
      <c r="G6" s="126">
        <v>18.8</v>
      </c>
      <c r="J6" s="8"/>
    </row>
    <row r="7" spans="1:10" ht="12" customHeight="1" outlineLevel="1" x14ac:dyDescent="0.25">
      <c r="A7" s="25" t="s">
        <v>88</v>
      </c>
      <c r="B7" s="128"/>
      <c r="C7" s="129"/>
      <c r="D7" s="129"/>
      <c r="E7" s="129"/>
      <c r="F7" s="129"/>
      <c r="G7" s="129"/>
      <c r="J7" s="8"/>
    </row>
    <row r="8" spans="1:10" ht="12" customHeight="1" x14ac:dyDescent="0.25">
      <c r="A8" s="25" t="s">
        <v>323</v>
      </c>
      <c r="B8" s="93"/>
      <c r="D8" s="38"/>
      <c r="E8" s="38"/>
      <c r="F8" s="38"/>
      <c r="G8" s="38"/>
      <c r="J8" s="8"/>
    </row>
    <row r="9" spans="1:10" ht="12" customHeight="1" x14ac:dyDescent="0.25">
      <c r="A9" s="40" t="s">
        <v>348</v>
      </c>
      <c r="B9" s="93"/>
      <c r="D9" s="38"/>
      <c r="E9" s="38"/>
      <c r="F9" s="38"/>
      <c r="G9" s="38"/>
      <c r="J9" s="8"/>
    </row>
    <row r="10" spans="1:10" ht="12" customHeight="1" x14ac:dyDescent="0.25">
      <c r="A10" s="40"/>
      <c r="B10" s="38"/>
      <c r="C10" s="38"/>
      <c r="D10" s="38"/>
      <c r="E10" s="38"/>
      <c r="F10" s="38"/>
      <c r="G10" s="38"/>
      <c r="H10" s="287"/>
      <c r="J10" s="8"/>
    </row>
    <row r="11" spans="1:10" ht="12" customHeight="1" x14ac:dyDescent="0.25">
      <c r="B11" s="38"/>
      <c r="C11" s="38"/>
      <c r="D11" s="38"/>
      <c r="E11" s="38"/>
      <c r="F11" s="38"/>
      <c r="H11" s="287"/>
      <c r="J11" s="8"/>
    </row>
    <row r="12" spans="1:10" ht="12" customHeight="1" x14ac:dyDescent="0.25">
      <c r="A12" s="40"/>
      <c r="B12" s="38"/>
      <c r="C12" s="38"/>
      <c r="D12" s="38"/>
      <c r="E12" s="38"/>
      <c r="F12" s="38"/>
      <c r="G12" s="38"/>
      <c r="H12" s="287"/>
      <c r="J12" s="8"/>
    </row>
    <row r="13" spans="1:10" ht="12" customHeight="1" x14ac:dyDescent="0.25">
      <c r="H13" s="287"/>
      <c r="J13" s="8"/>
    </row>
    <row r="14" spans="1:10" ht="12" customHeight="1" x14ac:dyDescent="0.25">
      <c r="H14" s="287"/>
      <c r="J14" s="8"/>
    </row>
  </sheetData>
  <mergeCells count="2">
    <mergeCell ref="A4:B4"/>
    <mergeCell ref="C4:G4"/>
  </mergeCells>
  <phoneticPr fontId="7"/>
  <hyperlinks>
    <hyperlink ref="H1" location="目次!A1" display="目次に戻る" xr:uid="{0486815C-CAD4-4496-9156-20C02105939A}"/>
  </hyperlinks>
  <pageMargins left="0.25" right="0.25" top="0.75" bottom="0.75" header="0.3" footer="0.3"/>
  <pageSetup paperSize="9" orientation="landscape" r:id="rId1"/>
  <colBreaks count="1" manualBreakCount="1">
    <brk id="15"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36CDD-919C-3541-92E8-3955A20A273F}">
  <sheetPr codeName="Sheet29">
    <tabColor rgb="FFDCD4B6"/>
    <pageSetUpPr fitToPage="1"/>
  </sheetPr>
  <dimension ref="A1:R22"/>
  <sheetViews>
    <sheetView view="pageBreakPreview" zoomScaleNormal="100" zoomScaleSheetLayoutView="100" workbookViewId="0">
      <selection activeCell="F28" sqref="F28"/>
    </sheetView>
  </sheetViews>
  <sheetFormatPr defaultColWidth="9" defaultRowHeight="12" x14ac:dyDescent="0.25"/>
  <cols>
    <col min="1" max="2" width="15.625" style="8" customWidth="1"/>
    <col min="3" max="3" width="2.625" style="8" customWidth="1"/>
    <col min="4" max="15" width="7.625" style="8" customWidth="1"/>
    <col min="16" max="16" width="9.875" style="287" customWidth="1"/>
    <col min="17" max="20" width="10.375" style="8" customWidth="1"/>
    <col min="21" max="16384" width="9" style="8"/>
  </cols>
  <sheetData>
    <row r="1" spans="1:18" s="7" customFormat="1" ht="18.75" x14ac:dyDescent="0.25">
      <c r="A1" s="3" t="s">
        <v>21</v>
      </c>
      <c r="B1" s="116"/>
      <c r="C1" s="5"/>
      <c r="P1" s="284" t="s">
        <v>0</v>
      </c>
    </row>
    <row r="3" spans="1:18" s="10" customFormat="1" x14ac:dyDescent="0.25">
      <c r="A3" s="9" t="s">
        <v>639</v>
      </c>
      <c r="B3" s="9"/>
      <c r="P3" s="287"/>
    </row>
    <row r="4" spans="1:18" x14ac:dyDescent="0.25">
      <c r="A4" s="488" t="s">
        <v>360</v>
      </c>
      <c r="B4" s="489"/>
      <c r="C4" s="490"/>
      <c r="D4" s="476" t="s">
        <v>170</v>
      </c>
      <c r="E4" s="481"/>
      <c r="F4" s="477"/>
      <c r="G4" s="476" t="s">
        <v>171</v>
      </c>
      <c r="H4" s="481"/>
      <c r="I4" s="477"/>
      <c r="J4" s="476" t="s">
        <v>314</v>
      </c>
      <c r="K4" s="481"/>
      <c r="L4" s="477"/>
      <c r="M4" s="476" t="s">
        <v>200</v>
      </c>
      <c r="N4" s="481"/>
      <c r="O4" s="477"/>
    </row>
    <row r="5" spans="1:18" ht="48" customHeight="1" x14ac:dyDescent="0.25">
      <c r="A5" s="494"/>
      <c r="B5" s="495"/>
      <c r="C5" s="496"/>
      <c r="D5" s="239" t="s">
        <v>341</v>
      </c>
      <c r="E5" s="239" t="s">
        <v>342</v>
      </c>
      <c r="F5" s="239" t="s">
        <v>343</v>
      </c>
      <c r="G5" s="239" t="s">
        <v>341</v>
      </c>
      <c r="H5" s="239" t="s">
        <v>342</v>
      </c>
      <c r="I5" s="239" t="s">
        <v>343</v>
      </c>
      <c r="J5" s="239" t="s">
        <v>341</v>
      </c>
      <c r="K5" s="239" t="s">
        <v>342</v>
      </c>
      <c r="L5" s="239" t="s">
        <v>343</v>
      </c>
      <c r="M5" s="239" t="s">
        <v>341</v>
      </c>
      <c r="N5" s="239" t="s">
        <v>342</v>
      </c>
      <c r="O5" s="239" t="s">
        <v>343</v>
      </c>
      <c r="Q5" s="10"/>
    </row>
    <row r="6" spans="1:18" x14ac:dyDescent="0.25">
      <c r="A6" s="493" t="s">
        <v>326</v>
      </c>
      <c r="B6" s="493"/>
      <c r="C6" s="125" t="s">
        <v>316</v>
      </c>
      <c r="D6" s="126">
        <v>57.1</v>
      </c>
      <c r="E6" s="126">
        <v>60</v>
      </c>
      <c r="F6" s="126">
        <v>58.1</v>
      </c>
      <c r="G6" s="126">
        <v>59.4</v>
      </c>
      <c r="H6" s="126">
        <v>62.1</v>
      </c>
      <c r="I6" s="126">
        <v>61.9</v>
      </c>
      <c r="J6" s="126">
        <v>62.2</v>
      </c>
      <c r="K6" s="126">
        <v>61.5</v>
      </c>
      <c r="L6" s="126">
        <v>65</v>
      </c>
      <c r="M6" s="126">
        <v>59.4</v>
      </c>
      <c r="N6" s="126">
        <v>57.4</v>
      </c>
      <c r="O6" s="126">
        <v>66.8</v>
      </c>
      <c r="Q6" s="10"/>
    </row>
    <row r="7" spans="1:18" x14ac:dyDescent="0.25">
      <c r="A7" s="493" t="s">
        <v>337</v>
      </c>
      <c r="B7" s="493"/>
      <c r="C7" s="125" t="s">
        <v>316</v>
      </c>
      <c r="D7" s="126">
        <v>52.8</v>
      </c>
      <c r="E7" s="126">
        <v>52.9</v>
      </c>
      <c r="F7" s="126">
        <v>62.9</v>
      </c>
      <c r="G7" s="126">
        <v>49.2</v>
      </c>
      <c r="H7" s="126">
        <v>50</v>
      </c>
      <c r="I7" s="126">
        <v>60.2</v>
      </c>
      <c r="J7" s="126">
        <v>49.1</v>
      </c>
      <c r="K7" s="126">
        <v>49.9</v>
      </c>
      <c r="L7" s="126">
        <v>52.7</v>
      </c>
      <c r="M7" s="126">
        <v>49.7</v>
      </c>
      <c r="N7" s="126">
        <v>50</v>
      </c>
      <c r="O7" s="126">
        <v>58.9</v>
      </c>
      <c r="Q7" s="10"/>
      <c r="R7" s="10"/>
    </row>
    <row r="8" spans="1:18" x14ac:dyDescent="0.25">
      <c r="A8" s="493" t="s">
        <v>325</v>
      </c>
      <c r="B8" s="493"/>
      <c r="C8" s="125" t="s">
        <v>316</v>
      </c>
      <c r="D8" s="126">
        <v>49.8</v>
      </c>
      <c r="E8" s="126">
        <v>63.8</v>
      </c>
      <c r="F8" s="126" t="s">
        <v>346</v>
      </c>
      <c r="G8" s="126">
        <v>24.4</v>
      </c>
      <c r="H8" s="126">
        <v>53.7</v>
      </c>
      <c r="I8" s="126" t="s">
        <v>346</v>
      </c>
      <c r="J8" s="126">
        <v>40.1</v>
      </c>
      <c r="K8" s="126">
        <v>64.5</v>
      </c>
      <c r="L8" s="126" t="s">
        <v>346</v>
      </c>
      <c r="M8" s="126">
        <v>36</v>
      </c>
      <c r="N8" s="126">
        <v>73.5</v>
      </c>
      <c r="O8" s="126" t="s">
        <v>347</v>
      </c>
      <c r="Q8" s="10"/>
    </row>
    <row r="9" spans="1:18" x14ac:dyDescent="0.25">
      <c r="A9" s="493" t="s">
        <v>339</v>
      </c>
      <c r="B9" s="493"/>
      <c r="C9" s="125" t="s">
        <v>316</v>
      </c>
      <c r="D9" s="126">
        <v>77.099999999999994</v>
      </c>
      <c r="E9" s="126">
        <v>75.400000000000006</v>
      </c>
      <c r="F9" s="126">
        <v>98.6</v>
      </c>
      <c r="G9" s="126">
        <v>76.900000000000006</v>
      </c>
      <c r="H9" s="126">
        <v>74.900000000000006</v>
      </c>
      <c r="I9" s="126">
        <v>97.9</v>
      </c>
      <c r="J9" s="126">
        <v>92.1</v>
      </c>
      <c r="K9" s="126">
        <v>92.7</v>
      </c>
      <c r="L9" s="126">
        <v>88.9</v>
      </c>
      <c r="M9" s="126">
        <v>73.7</v>
      </c>
      <c r="N9" s="126">
        <v>77</v>
      </c>
      <c r="O9" s="126">
        <v>51.5</v>
      </c>
      <c r="Q9" s="10"/>
    </row>
    <row r="10" spans="1:18" x14ac:dyDescent="0.25">
      <c r="A10" s="493" t="s">
        <v>328</v>
      </c>
      <c r="B10" s="493"/>
      <c r="C10" s="125" t="s">
        <v>316</v>
      </c>
      <c r="D10" s="126">
        <v>58.6</v>
      </c>
      <c r="E10" s="126">
        <v>55.7</v>
      </c>
      <c r="F10" s="126">
        <v>72.8</v>
      </c>
      <c r="G10" s="126">
        <v>60.1</v>
      </c>
      <c r="H10" s="126">
        <v>58.2</v>
      </c>
      <c r="I10" s="126">
        <v>91.9</v>
      </c>
      <c r="J10" s="126">
        <v>52.1</v>
      </c>
      <c r="K10" s="126">
        <v>54.3</v>
      </c>
      <c r="L10" s="126">
        <v>86.2</v>
      </c>
      <c r="M10" s="126">
        <v>55.8</v>
      </c>
      <c r="N10" s="126">
        <v>59.7</v>
      </c>
      <c r="O10" s="126">
        <v>94.7</v>
      </c>
      <c r="Q10" s="10"/>
    </row>
    <row r="11" spans="1:18" x14ac:dyDescent="0.25">
      <c r="A11" s="493" t="s">
        <v>329</v>
      </c>
      <c r="B11" s="493"/>
      <c r="C11" s="125" t="s">
        <v>316</v>
      </c>
      <c r="D11" s="126">
        <v>46.9</v>
      </c>
      <c r="E11" s="126">
        <v>82.5</v>
      </c>
      <c r="F11" s="126">
        <v>74</v>
      </c>
      <c r="G11" s="126">
        <v>47.3</v>
      </c>
      <c r="H11" s="126">
        <v>81.400000000000006</v>
      </c>
      <c r="I11" s="126">
        <v>88.7</v>
      </c>
      <c r="J11" s="126">
        <v>48.7</v>
      </c>
      <c r="K11" s="126">
        <v>80.7</v>
      </c>
      <c r="L11" s="126">
        <v>84</v>
      </c>
      <c r="M11" s="126">
        <v>49.7</v>
      </c>
      <c r="N11" s="126">
        <v>81.900000000000006</v>
      </c>
      <c r="O11" s="126">
        <v>71.2</v>
      </c>
      <c r="Q11" s="10"/>
    </row>
    <row r="12" spans="1:18" x14ac:dyDescent="0.25">
      <c r="A12" s="493" t="s">
        <v>330</v>
      </c>
      <c r="B12" s="493"/>
      <c r="C12" s="125" t="s">
        <v>316</v>
      </c>
      <c r="D12" s="126" t="s">
        <v>346</v>
      </c>
      <c r="E12" s="126" t="s">
        <v>346</v>
      </c>
      <c r="F12" s="126" t="s">
        <v>346</v>
      </c>
      <c r="G12" s="126">
        <v>84.6</v>
      </c>
      <c r="H12" s="126">
        <v>88.2</v>
      </c>
      <c r="I12" s="126" t="s">
        <v>346</v>
      </c>
      <c r="J12" s="126">
        <v>82</v>
      </c>
      <c r="K12" s="126">
        <v>94</v>
      </c>
      <c r="L12" s="126">
        <v>72</v>
      </c>
      <c r="M12" s="126">
        <v>76.2</v>
      </c>
      <c r="N12" s="126">
        <v>82.1</v>
      </c>
      <c r="O12" s="126" t="s">
        <v>347</v>
      </c>
      <c r="Q12" s="10"/>
    </row>
    <row r="13" spans="1:18" x14ac:dyDescent="0.25">
      <c r="A13" s="493" t="s">
        <v>331</v>
      </c>
      <c r="B13" s="493"/>
      <c r="C13" s="125" t="s">
        <v>316</v>
      </c>
      <c r="D13" s="126" t="s">
        <v>346</v>
      </c>
      <c r="E13" s="126" t="s">
        <v>346</v>
      </c>
      <c r="F13" s="126" t="s">
        <v>346</v>
      </c>
      <c r="G13" s="126">
        <v>54.1</v>
      </c>
      <c r="H13" s="126">
        <v>54.8</v>
      </c>
      <c r="I13" s="126" t="s">
        <v>346</v>
      </c>
      <c r="J13" s="126">
        <v>46.7</v>
      </c>
      <c r="K13" s="126">
        <v>56.4</v>
      </c>
      <c r="L13" s="126" t="s">
        <v>347</v>
      </c>
      <c r="M13" s="126">
        <v>56.2</v>
      </c>
      <c r="N13" s="126">
        <v>70.599999999999994</v>
      </c>
      <c r="O13" s="126" t="s">
        <v>347</v>
      </c>
      <c r="Q13" s="10"/>
    </row>
    <row r="14" spans="1:18" x14ac:dyDescent="0.25">
      <c r="A14" s="493" t="s">
        <v>332</v>
      </c>
      <c r="B14" s="493"/>
      <c r="C14" s="125" t="s">
        <v>316</v>
      </c>
      <c r="D14" s="126" t="s">
        <v>346</v>
      </c>
      <c r="E14" s="126" t="s">
        <v>346</v>
      </c>
      <c r="F14" s="126" t="s">
        <v>346</v>
      </c>
      <c r="G14" s="126">
        <v>52.2</v>
      </c>
      <c r="H14" s="126">
        <v>75.099999999999994</v>
      </c>
      <c r="I14" s="126">
        <v>67.099999999999994</v>
      </c>
      <c r="J14" s="126">
        <v>50.8</v>
      </c>
      <c r="K14" s="126">
        <v>81.599999999999994</v>
      </c>
      <c r="L14" s="126">
        <v>29.3</v>
      </c>
      <c r="M14" s="126">
        <v>55.3</v>
      </c>
      <c r="N14" s="126">
        <v>83.2</v>
      </c>
      <c r="O14" s="126">
        <v>40</v>
      </c>
      <c r="Q14" s="10"/>
    </row>
    <row r="15" spans="1:18" x14ac:dyDescent="0.25">
      <c r="A15" s="493" t="s">
        <v>333</v>
      </c>
      <c r="B15" s="493"/>
      <c r="C15" s="125" t="s">
        <v>316</v>
      </c>
      <c r="D15" s="126" t="s">
        <v>346</v>
      </c>
      <c r="E15" s="126" t="s">
        <v>346</v>
      </c>
      <c r="F15" s="126" t="s">
        <v>346</v>
      </c>
      <c r="G15" s="126" t="s">
        <v>346</v>
      </c>
      <c r="H15" s="126" t="s">
        <v>346</v>
      </c>
      <c r="I15" s="126" t="s">
        <v>346</v>
      </c>
      <c r="J15" s="126" t="s">
        <v>347</v>
      </c>
      <c r="K15" s="126" t="s">
        <v>347</v>
      </c>
      <c r="L15" s="126" t="s">
        <v>347</v>
      </c>
      <c r="M15" s="126">
        <v>30.1</v>
      </c>
      <c r="N15" s="126">
        <v>34</v>
      </c>
      <c r="O15" s="126" t="s">
        <v>347</v>
      </c>
      <c r="Q15" s="10"/>
    </row>
    <row r="16" spans="1:18" x14ac:dyDescent="0.25">
      <c r="A16" s="493" t="s">
        <v>334</v>
      </c>
      <c r="B16" s="493"/>
      <c r="C16" s="125" t="s">
        <v>316</v>
      </c>
      <c r="D16" s="126" t="s">
        <v>346</v>
      </c>
      <c r="E16" s="126" t="s">
        <v>346</v>
      </c>
      <c r="F16" s="126" t="s">
        <v>346</v>
      </c>
      <c r="G16" s="126" t="s">
        <v>346</v>
      </c>
      <c r="H16" s="126" t="s">
        <v>346</v>
      </c>
      <c r="I16" s="126" t="s">
        <v>346</v>
      </c>
      <c r="J16" s="126" t="s">
        <v>347</v>
      </c>
      <c r="K16" s="126" t="s">
        <v>347</v>
      </c>
      <c r="L16" s="126" t="s">
        <v>347</v>
      </c>
      <c r="M16" s="126">
        <v>25.4</v>
      </c>
      <c r="N16" s="126">
        <v>30</v>
      </c>
      <c r="O16" s="126" t="s">
        <v>347</v>
      </c>
      <c r="Q16" s="10"/>
    </row>
    <row r="17" spans="1:17" x14ac:dyDescent="0.25">
      <c r="A17" s="493" t="s">
        <v>335</v>
      </c>
      <c r="B17" s="493"/>
      <c r="C17" s="125" t="s">
        <v>316</v>
      </c>
      <c r="D17" s="126" t="s">
        <v>346</v>
      </c>
      <c r="E17" s="126" t="s">
        <v>346</v>
      </c>
      <c r="F17" s="126" t="s">
        <v>346</v>
      </c>
      <c r="G17" s="126" t="s">
        <v>346</v>
      </c>
      <c r="H17" s="126" t="s">
        <v>346</v>
      </c>
      <c r="I17" s="126" t="s">
        <v>346</v>
      </c>
      <c r="J17" s="126" t="s">
        <v>347</v>
      </c>
      <c r="K17" s="126" t="s">
        <v>347</v>
      </c>
      <c r="L17" s="126" t="s">
        <v>347</v>
      </c>
      <c r="M17" s="126">
        <v>58.2</v>
      </c>
      <c r="N17" s="126">
        <v>50.7</v>
      </c>
      <c r="O17" s="126">
        <v>76</v>
      </c>
      <c r="Q17" s="10"/>
    </row>
    <row r="18" spans="1:17" x14ac:dyDescent="0.25">
      <c r="A18" s="493" t="s">
        <v>336</v>
      </c>
      <c r="B18" s="493"/>
      <c r="C18" s="125" t="s">
        <v>316</v>
      </c>
      <c r="D18" s="126" t="s">
        <v>346</v>
      </c>
      <c r="E18" s="126" t="s">
        <v>346</v>
      </c>
      <c r="F18" s="126" t="s">
        <v>346</v>
      </c>
      <c r="G18" s="126" t="s">
        <v>346</v>
      </c>
      <c r="H18" s="126" t="s">
        <v>346</v>
      </c>
      <c r="I18" s="126" t="s">
        <v>346</v>
      </c>
      <c r="J18" s="126" t="s">
        <v>347</v>
      </c>
      <c r="K18" s="126" t="s">
        <v>347</v>
      </c>
      <c r="L18" s="126" t="s">
        <v>347</v>
      </c>
      <c r="M18" s="126">
        <v>114.9</v>
      </c>
      <c r="N18" s="126">
        <v>67.900000000000006</v>
      </c>
      <c r="O18" s="126">
        <v>117.2</v>
      </c>
      <c r="Q18" s="10"/>
    </row>
    <row r="19" spans="1:17" x14ac:dyDescent="0.25">
      <c r="A19" s="25" t="s">
        <v>88</v>
      </c>
      <c r="B19" s="38"/>
      <c r="C19" s="38"/>
      <c r="D19" s="38"/>
      <c r="E19" s="38"/>
      <c r="F19" s="38"/>
      <c r="G19" s="38"/>
      <c r="H19" s="38"/>
      <c r="I19" s="38"/>
      <c r="J19" s="38"/>
      <c r="K19" s="38"/>
      <c r="L19" s="38"/>
      <c r="M19" s="38"/>
      <c r="N19" s="38"/>
      <c r="O19" s="38"/>
    </row>
    <row r="20" spans="1:17" x14ac:dyDescent="0.25">
      <c r="A20" s="25" t="s">
        <v>324</v>
      </c>
      <c r="B20" s="38"/>
      <c r="C20" s="38"/>
      <c r="D20" s="38"/>
      <c r="E20" s="38"/>
      <c r="F20" s="38"/>
      <c r="G20" s="38"/>
      <c r="H20" s="38"/>
      <c r="I20" s="38"/>
      <c r="J20" s="38"/>
      <c r="K20" s="38"/>
      <c r="L20" s="38"/>
      <c r="M20" s="38"/>
      <c r="N20" s="38"/>
      <c r="O20" s="38"/>
    </row>
    <row r="21" spans="1:17" x14ac:dyDescent="0.25">
      <c r="A21" s="40" t="s">
        <v>344</v>
      </c>
      <c r="B21" s="38"/>
      <c r="C21" s="38"/>
      <c r="D21" s="38"/>
      <c r="E21" s="38"/>
      <c r="F21" s="38"/>
      <c r="G21" s="38"/>
      <c r="H21" s="38"/>
      <c r="I21" s="38"/>
      <c r="J21" s="38"/>
      <c r="K21" s="38"/>
      <c r="L21" s="38"/>
      <c r="M21" s="38"/>
      <c r="N21" s="38"/>
      <c r="O21" s="38"/>
    </row>
    <row r="22" spans="1:17" x14ac:dyDescent="0.25">
      <c r="A22" s="40" t="s">
        <v>348</v>
      </c>
    </row>
  </sheetData>
  <mergeCells count="18">
    <mergeCell ref="A10:B10"/>
    <mergeCell ref="A11:B11"/>
    <mergeCell ref="A12:B12"/>
    <mergeCell ref="A13:B13"/>
    <mergeCell ref="M4:O4"/>
    <mergeCell ref="J4:L4"/>
    <mergeCell ref="G4:I4"/>
    <mergeCell ref="A4:C5"/>
    <mergeCell ref="A6:B6"/>
    <mergeCell ref="A7:B7"/>
    <mergeCell ref="A8:B8"/>
    <mergeCell ref="D4:F4"/>
    <mergeCell ref="A9:B9"/>
    <mergeCell ref="A14:B14"/>
    <mergeCell ref="A15:B15"/>
    <mergeCell ref="A16:B16"/>
    <mergeCell ref="A17:B17"/>
    <mergeCell ref="A18:B18"/>
  </mergeCells>
  <phoneticPr fontId="7"/>
  <hyperlinks>
    <hyperlink ref="P1" location="目次!A1" display="目次に戻る" xr:uid="{DEC50D68-8F86-412E-9587-3571FD47BA8E}"/>
  </hyperlinks>
  <pageMargins left="0.25" right="0.25" top="0.75" bottom="0.75" header="0.3" footer="0.3"/>
  <pageSetup paperSize="9" scale="95" orientation="landscape" r:id="rId1"/>
  <colBreaks count="1" manualBreakCount="1">
    <brk id="2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C3481-A0E5-42DA-8020-9A30F8433B4C}">
  <sheetPr>
    <tabColor rgb="FFDCD4B6"/>
    <pageSetUpPr fitToPage="1"/>
  </sheetPr>
  <dimension ref="A1:Q11"/>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2.625" style="8" customWidth="1"/>
    <col min="3" max="14" width="7.625" style="8" customWidth="1"/>
    <col min="15" max="15" width="9.875" style="287" customWidth="1"/>
    <col min="16" max="19" width="10.375" style="8" customWidth="1"/>
    <col min="20" max="16384" width="9" style="8"/>
  </cols>
  <sheetData>
    <row r="1" spans="1:17" s="7" customFormat="1" ht="18.75" x14ac:dyDescent="0.25">
      <c r="A1" s="3" t="s">
        <v>21</v>
      </c>
      <c r="B1" s="5"/>
      <c r="O1" s="284" t="s">
        <v>0</v>
      </c>
    </row>
    <row r="3" spans="1:17" x14ac:dyDescent="0.25">
      <c r="A3" s="19" t="s">
        <v>638</v>
      </c>
    </row>
    <row r="4" spans="1:17" x14ac:dyDescent="0.25">
      <c r="A4" s="488" t="s">
        <v>360</v>
      </c>
      <c r="B4" s="490"/>
      <c r="C4" s="476" t="s">
        <v>170</v>
      </c>
      <c r="D4" s="481"/>
      <c r="E4" s="477"/>
      <c r="F4" s="476" t="s">
        <v>171</v>
      </c>
      <c r="G4" s="481"/>
      <c r="H4" s="477"/>
      <c r="I4" s="476" t="s">
        <v>314</v>
      </c>
      <c r="J4" s="481"/>
      <c r="K4" s="477"/>
      <c r="L4" s="476" t="s">
        <v>200</v>
      </c>
      <c r="M4" s="481"/>
      <c r="N4" s="477"/>
    </row>
    <row r="5" spans="1:17" x14ac:dyDescent="0.25">
      <c r="A5" s="494"/>
      <c r="B5" s="496"/>
      <c r="C5" s="239" t="s">
        <v>349</v>
      </c>
      <c r="D5" s="239" t="s">
        <v>350</v>
      </c>
      <c r="E5" s="239" t="s">
        <v>351</v>
      </c>
      <c r="F5" s="239" t="s">
        <v>349</v>
      </c>
      <c r="G5" s="239" t="s">
        <v>350</v>
      </c>
      <c r="H5" s="239" t="s">
        <v>351</v>
      </c>
      <c r="I5" s="239" t="s">
        <v>349</v>
      </c>
      <c r="J5" s="239" t="s">
        <v>350</v>
      </c>
      <c r="K5" s="239" t="s">
        <v>351</v>
      </c>
      <c r="L5" s="239" t="s">
        <v>349</v>
      </c>
      <c r="M5" s="239" t="s">
        <v>350</v>
      </c>
      <c r="N5" s="239" t="s">
        <v>351</v>
      </c>
      <c r="P5" s="10"/>
    </row>
    <row r="6" spans="1:17" x14ac:dyDescent="0.25">
      <c r="A6" s="352" t="s">
        <v>337</v>
      </c>
      <c r="B6" s="125" t="s">
        <v>18</v>
      </c>
      <c r="C6" s="126">
        <v>91.5</v>
      </c>
      <c r="D6" s="126">
        <v>79.2</v>
      </c>
      <c r="E6" s="126" t="s">
        <v>346</v>
      </c>
      <c r="F6" s="126">
        <v>93.2</v>
      </c>
      <c r="G6" s="126">
        <v>70</v>
      </c>
      <c r="H6" s="126" t="s">
        <v>346</v>
      </c>
      <c r="I6" s="126">
        <v>90</v>
      </c>
      <c r="J6" s="126">
        <v>72.7</v>
      </c>
      <c r="K6" s="126" t="s">
        <v>347</v>
      </c>
      <c r="L6" s="126">
        <v>90.9</v>
      </c>
      <c r="M6" s="126">
        <v>67.2</v>
      </c>
      <c r="N6" s="126" t="s">
        <v>347</v>
      </c>
      <c r="P6" s="10"/>
      <c r="Q6" s="10"/>
    </row>
    <row r="7" spans="1:17" ht="106.5" customHeight="1" x14ac:dyDescent="0.25">
      <c r="A7" s="497" t="s">
        <v>358</v>
      </c>
      <c r="B7" s="498"/>
      <c r="C7" s="498"/>
      <c r="D7" s="498"/>
      <c r="E7" s="498"/>
      <c r="F7" s="498"/>
      <c r="G7" s="498"/>
      <c r="H7" s="498"/>
      <c r="I7" s="498"/>
      <c r="J7" s="498"/>
      <c r="K7" s="498"/>
      <c r="L7" s="498"/>
      <c r="M7" s="498"/>
      <c r="N7" s="499"/>
      <c r="P7" s="10"/>
    </row>
    <row r="8" spans="1:17" x14ac:dyDescent="0.25">
      <c r="A8" s="25" t="s">
        <v>88</v>
      </c>
    </row>
    <row r="9" spans="1:17" x14ac:dyDescent="0.25">
      <c r="A9" s="25" t="s">
        <v>323</v>
      </c>
    </row>
    <row r="10" spans="1:17" x14ac:dyDescent="0.25">
      <c r="A10" s="40" t="s">
        <v>348</v>
      </c>
    </row>
    <row r="11" spans="1:17" x14ac:dyDescent="0.25">
      <c r="A11" s="8" t="s">
        <v>352</v>
      </c>
    </row>
  </sheetData>
  <mergeCells count="6">
    <mergeCell ref="A7:N7"/>
    <mergeCell ref="A4:B5"/>
    <mergeCell ref="C4:E4"/>
    <mergeCell ref="F4:H4"/>
    <mergeCell ref="I4:K4"/>
    <mergeCell ref="L4:N4"/>
  </mergeCells>
  <phoneticPr fontId="7"/>
  <hyperlinks>
    <hyperlink ref="O1" location="目次!A1" display="目次に戻る" xr:uid="{9C4A455C-53CE-4FB3-9767-E257B380F649}"/>
  </hyperlinks>
  <pageMargins left="0.25" right="0.25" top="0.75" bottom="0.75" header="0.3" footer="0.3"/>
  <pageSetup paperSize="9" orientation="landscape" r:id="rId1"/>
  <colBreaks count="1" manualBreakCount="1">
    <brk id="19"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EC470-8899-40B4-BE8B-FCBED8E90E24}">
  <sheetPr codeName="Sheet24">
    <tabColor rgb="FFDCD4B6"/>
    <pageSetUpPr fitToPage="1"/>
  </sheetPr>
  <dimension ref="A1:M52"/>
  <sheetViews>
    <sheetView view="pageBreakPreview" zoomScaleNormal="100" zoomScaleSheetLayoutView="100" workbookViewId="0">
      <selection activeCell="F28" sqref="F28"/>
    </sheetView>
  </sheetViews>
  <sheetFormatPr defaultColWidth="9" defaultRowHeight="12" x14ac:dyDescent="0.25"/>
  <cols>
    <col min="1" max="1" width="14.25" style="8" customWidth="1"/>
    <col min="2" max="2" width="14.25" style="15" customWidth="1"/>
    <col min="3" max="3" width="13.25" style="8" customWidth="1"/>
    <col min="4" max="4" width="4.5" style="8" customWidth="1"/>
    <col min="5" max="5" width="3.25" style="8" bestFit="1" customWidth="1"/>
    <col min="6" max="7" width="14.125" style="8" customWidth="1"/>
    <col min="8" max="10" width="13.625" style="8" customWidth="1"/>
    <col min="11" max="11" width="9.75" style="8" bestFit="1" customWidth="1"/>
    <col min="12" max="12" width="13.625" style="8" customWidth="1"/>
    <col min="13" max="13" width="9.875" style="287" customWidth="1"/>
    <col min="14" max="17" width="9.875" style="8" customWidth="1"/>
    <col min="18" max="18" width="11" style="8" customWidth="1"/>
    <col min="19" max="21" width="9.875" style="8" customWidth="1"/>
    <col min="22" max="25" width="10.375" style="8" customWidth="1"/>
    <col min="26" max="16384" width="9" style="8"/>
  </cols>
  <sheetData>
    <row r="1" spans="1:13" s="7" customFormat="1" ht="18.75" x14ac:dyDescent="0.25">
      <c r="A1" s="3" t="s">
        <v>21</v>
      </c>
      <c r="B1" s="320"/>
      <c r="C1" s="3"/>
      <c r="F1" s="5"/>
      <c r="G1" s="5"/>
      <c r="H1" s="5"/>
      <c r="I1" s="5"/>
      <c r="J1" s="5"/>
      <c r="K1" s="284" t="s">
        <v>0</v>
      </c>
    </row>
    <row r="2" spans="1:13" x14ac:dyDescent="0.25">
      <c r="K2" s="287"/>
      <c r="M2" s="8"/>
    </row>
    <row r="3" spans="1:13" s="10" customFormat="1" x14ac:dyDescent="0.25">
      <c r="A3" s="9" t="s">
        <v>614</v>
      </c>
      <c r="B3" s="312"/>
      <c r="C3" s="9"/>
      <c r="K3" s="287"/>
    </row>
    <row r="4" spans="1:13" x14ac:dyDescent="0.25">
      <c r="A4" s="503" t="s">
        <v>3</v>
      </c>
      <c r="B4" s="504"/>
      <c r="C4" s="504"/>
      <c r="D4" s="504"/>
      <c r="E4" s="505"/>
      <c r="F4" s="438" t="s">
        <v>777</v>
      </c>
      <c r="G4" s="438"/>
      <c r="H4" s="438"/>
      <c r="I4" s="438"/>
      <c r="J4" s="439"/>
      <c r="K4" s="287"/>
      <c r="M4" s="8"/>
    </row>
    <row r="5" spans="1:13" s="10" customFormat="1" x14ac:dyDescent="0.25">
      <c r="A5" s="197" t="s">
        <v>20</v>
      </c>
      <c r="B5" s="229"/>
      <c r="C5" s="476" t="s">
        <v>317</v>
      </c>
      <c r="D5" s="481"/>
      <c r="E5" s="477"/>
      <c r="F5" s="196" t="s">
        <v>313</v>
      </c>
      <c r="G5" s="196" t="s">
        <v>170</v>
      </c>
      <c r="H5" s="196" t="s">
        <v>171</v>
      </c>
      <c r="I5" s="196" t="s">
        <v>314</v>
      </c>
      <c r="J5" s="196" t="s">
        <v>200</v>
      </c>
      <c r="K5" s="287"/>
    </row>
    <row r="6" spans="1:13" s="10" customFormat="1" x14ac:dyDescent="0.25">
      <c r="A6" s="507" t="s">
        <v>337</v>
      </c>
      <c r="B6" s="500" t="s">
        <v>678</v>
      </c>
      <c r="C6" s="501" t="s">
        <v>215</v>
      </c>
      <c r="D6" s="11" t="s">
        <v>90</v>
      </c>
      <c r="E6" s="11" t="s">
        <v>315</v>
      </c>
      <c r="F6" s="198">
        <v>1</v>
      </c>
      <c r="G6" s="198">
        <v>4</v>
      </c>
      <c r="H6" s="198">
        <v>1</v>
      </c>
      <c r="I6" s="198">
        <v>8</v>
      </c>
      <c r="J6" s="198">
        <f>19+0+0</f>
        <v>19</v>
      </c>
      <c r="K6" s="287"/>
    </row>
    <row r="7" spans="1:13" s="10" customFormat="1" x14ac:dyDescent="0.25">
      <c r="A7" s="507"/>
      <c r="B7" s="500"/>
      <c r="C7" s="501"/>
      <c r="D7" s="11" t="s">
        <v>89</v>
      </c>
      <c r="E7" s="11" t="s">
        <v>315</v>
      </c>
      <c r="F7" s="198">
        <v>1</v>
      </c>
      <c r="G7" s="198">
        <v>6</v>
      </c>
      <c r="H7" s="198">
        <v>15</v>
      </c>
      <c r="I7" s="198">
        <v>8</v>
      </c>
      <c r="J7" s="198">
        <v>16</v>
      </c>
      <c r="K7" s="287"/>
    </row>
    <row r="8" spans="1:13" s="10" customFormat="1" x14ac:dyDescent="0.25">
      <c r="A8" s="507"/>
      <c r="B8" s="500"/>
      <c r="C8" s="501"/>
      <c r="D8" s="82" t="s">
        <v>22</v>
      </c>
      <c r="E8" s="82" t="s">
        <v>315</v>
      </c>
      <c r="F8" s="198">
        <f t="shared" ref="F8" si="0">SUM(F6:F7)</f>
        <v>2</v>
      </c>
      <c r="G8" s="198">
        <f t="shared" ref="G8" si="1">SUM(G6:G7)</f>
        <v>10</v>
      </c>
      <c r="H8" s="198">
        <f t="shared" ref="H8" si="2">SUM(H6:H7)</f>
        <v>16</v>
      </c>
      <c r="I8" s="198">
        <f t="shared" ref="I8" si="3">SUM(I6:I7)</f>
        <v>16</v>
      </c>
      <c r="J8" s="198">
        <f t="shared" ref="J8" si="4">SUM(J6:J7)</f>
        <v>35</v>
      </c>
      <c r="K8" s="287"/>
    </row>
    <row r="9" spans="1:13" s="10" customFormat="1" x14ac:dyDescent="0.25">
      <c r="A9" s="507"/>
      <c r="B9" s="500"/>
      <c r="C9" s="502" t="s">
        <v>214</v>
      </c>
      <c r="D9" s="11" t="s">
        <v>90</v>
      </c>
      <c r="E9" s="11" t="s">
        <v>315</v>
      </c>
      <c r="F9" s="198">
        <v>7</v>
      </c>
      <c r="G9" s="198">
        <v>6</v>
      </c>
      <c r="H9" s="198">
        <v>2</v>
      </c>
      <c r="I9" s="198">
        <v>6</v>
      </c>
      <c r="J9" s="198">
        <f>4</f>
        <v>4</v>
      </c>
      <c r="K9" s="287"/>
    </row>
    <row r="10" spans="1:13" s="10" customFormat="1" x14ac:dyDescent="0.25">
      <c r="A10" s="507"/>
      <c r="B10" s="500"/>
      <c r="C10" s="502"/>
      <c r="D10" s="11" t="s">
        <v>89</v>
      </c>
      <c r="E10" s="11" t="s">
        <v>315</v>
      </c>
      <c r="F10" s="198">
        <v>16</v>
      </c>
      <c r="G10" s="198">
        <v>10</v>
      </c>
      <c r="H10" s="198">
        <v>10</v>
      </c>
      <c r="I10" s="198">
        <v>12</v>
      </c>
      <c r="J10" s="198">
        <v>8</v>
      </c>
      <c r="K10" s="287"/>
    </row>
    <row r="11" spans="1:13" s="10" customFormat="1" x14ac:dyDescent="0.25">
      <c r="A11" s="507"/>
      <c r="B11" s="500"/>
      <c r="C11" s="502"/>
      <c r="D11" s="82" t="s">
        <v>22</v>
      </c>
      <c r="E11" s="82" t="s">
        <v>315</v>
      </c>
      <c r="F11" s="198">
        <f t="shared" ref="F11:J11" si="5">SUM(F9:F10)</f>
        <v>23</v>
      </c>
      <c r="G11" s="198">
        <f t="shared" si="5"/>
        <v>16</v>
      </c>
      <c r="H11" s="198">
        <f t="shared" si="5"/>
        <v>12</v>
      </c>
      <c r="I11" s="198">
        <f t="shared" si="5"/>
        <v>18</v>
      </c>
      <c r="J11" s="198">
        <f t="shared" si="5"/>
        <v>12</v>
      </c>
      <c r="K11" s="287"/>
    </row>
    <row r="12" spans="1:13" s="10" customFormat="1" x14ac:dyDescent="0.25">
      <c r="A12" s="507"/>
      <c r="B12" s="500" t="s">
        <v>529</v>
      </c>
      <c r="C12" s="500"/>
      <c r="D12" s="500"/>
      <c r="E12" s="82" t="s">
        <v>270</v>
      </c>
      <c r="F12" s="205">
        <f t="shared" ref="F12:J12" si="6">F8/(F11+F8)*100</f>
        <v>8</v>
      </c>
      <c r="G12" s="205">
        <f t="shared" si="6"/>
        <v>38.461538461538467</v>
      </c>
      <c r="H12" s="205">
        <f t="shared" si="6"/>
        <v>57.142857142857139</v>
      </c>
      <c r="I12" s="205">
        <f t="shared" si="6"/>
        <v>47.058823529411761</v>
      </c>
      <c r="J12" s="205">
        <f t="shared" si="6"/>
        <v>74.468085106382972</v>
      </c>
      <c r="K12" s="287"/>
    </row>
    <row r="13" spans="1:13" s="10" customFormat="1" x14ac:dyDescent="0.25">
      <c r="A13" s="507"/>
      <c r="B13" s="500" t="s">
        <v>530</v>
      </c>
      <c r="C13" s="501" t="s">
        <v>215</v>
      </c>
      <c r="D13" s="11" t="s">
        <v>90</v>
      </c>
      <c r="E13" s="11" t="s">
        <v>195</v>
      </c>
      <c r="F13" s="198" t="s">
        <v>531</v>
      </c>
      <c r="G13" s="198">
        <v>0</v>
      </c>
      <c r="H13" s="198">
        <v>0</v>
      </c>
      <c r="I13" s="198">
        <v>0</v>
      </c>
      <c r="J13" s="198">
        <v>0</v>
      </c>
      <c r="K13" s="287"/>
    </row>
    <row r="14" spans="1:13" s="10" customFormat="1" x14ac:dyDescent="0.25">
      <c r="A14" s="507"/>
      <c r="B14" s="500"/>
      <c r="C14" s="501"/>
      <c r="D14" s="11" t="s">
        <v>89</v>
      </c>
      <c r="E14" s="11" t="s">
        <v>195</v>
      </c>
      <c r="F14" s="198" t="s">
        <v>531</v>
      </c>
      <c r="G14" s="198">
        <v>6</v>
      </c>
      <c r="H14" s="198">
        <v>14</v>
      </c>
      <c r="I14" s="198">
        <v>58</v>
      </c>
      <c r="J14" s="198">
        <v>92</v>
      </c>
      <c r="K14" s="287"/>
    </row>
    <row r="15" spans="1:13" s="10" customFormat="1" x14ac:dyDescent="0.25">
      <c r="A15" s="507"/>
      <c r="B15" s="500"/>
      <c r="C15" s="501"/>
      <c r="D15" s="82" t="s">
        <v>22</v>
      </c>
      <c r="E15" s="82" t="s">
        <v>195</v>
      </c>
      <c r="F15" s="198" t="s">
        <v>28</v>
      </c>
      <c r="G15" s="198">
        <f t="shared" ref="G15" si="7">SUM(G13:G14)</f>
        <v>6</v>
      </c>
      <c r="H15" s="198">
        <f t="shared" ref="H15:J15" si="8">SUM(H13:H14)</f>
        <v>14</v>
      </c>
      <c r="I15" s="198">
        <f t="shared" si="8"/>
        <v>58</v>
      </c>
      <c r="J15" s="198">
        <f t="shared" si="8"/>
        <v>92</v>
      </c>
      <c r="K15" s="287"/>
    </row>
    <row r="16" spans="1:13" s="10" customFormat="1" x14ac:dyDescent="0.25">
      <c r="A16" s="507"/>
      <c r="B16" s="500"/>
      <c r="C16" s="502" t="s">
        <v>214</v>
      </c>
      <c r="D16" s="11" t="s">
        <v>90</v>
      </c>
      <c r="E16" s="11" t="s">
        <v>195</v>
      </c>
      <c r="F16" s="198" t="s">
        <v>28</v>
      </c>
      <c r="G16" s="198">
        <v>0</v>
      </c>
      <c r="H16" s="198">
        <v>0</v>
      </c>
      <c r="I16" s="198">
        <v>0</v>
      </c>
      <c r="J16" s="198">
        <v>0</v>
      </c>
      <c r="K16" s="287"/>
    </row>
    <row r="17" spans="1:11" s="10" customFormat="1" x14ac:dyDescent="0.25">
      <c r="A17" s="507"/>
      <c r="B17" s="500"/>
      <c r="C17" s="502"/>
      <c r="D17" s="11" t="s">
        <v>89</v>
      </c>
      <c r="E17" s="11" t="s">
        <v>195</v>
      </c>
      <c r="F17" s="198" t="s">
        <v>28</v>
      </c>
      <c r="G17" s="198">
        <v>16</v>
      </c>
      <c r="H17" s="198">
        <v>14</v>
      </c>
      <c r="I17" s="198">
        <v>19</v>
      </c>
      <c r="J17" s="198">
        <v>24</v>
      </c>
      <c r="K17" s="287"/>
    </row>
    <row r="18" spans="1:11" s="10" customFormat="1" x14ac:dyDescent="0.25">
      <c r="A18" s="507"/>
      <c r="B18" s="500"/>
      <c r="C18" s="502"/>
      <c r="D18" s="82" t="s">
        <v>22</v>
      </c>
      <c r="E18" s="82" t="s">
        <v>195</v>
      </c>
      <c r="F18" s="198" t="s">
        <v>28</v>
      </c>
      <c r="G18" s="198">
        <f t="shared" ref="G18:J18" si="9">SUM(G16:G17)</f>
        <v>16</v>
      </c>
      <c r="H18" s="198">
        <f t="shared" si="9"/>
        <v>14</v>
      </c>
      <c r="I18" s="198">
        <f t="shared" si="9"/>
        <v>19</v>
      </c>
      <c r="J18" s="198">
        <f t="shared" si="9"/>
        <v>24</v>
      </c>
      <c r="K18" s="287"/>
    </row>
    <row r="19" spans="1:11" s="10" customFormat="1" x14ac:dyDescent="0.25">
      <c r="A19" s="507"/>
      <c r="B19" s="480" t="s">
        <v>529</v>
      </c>
      <c r="C19" s="450"/>
      <c r="D19" s="506"/>
      <c r="E19" s="89" t="s">
        <v>270</v>
      </c>
      <c r="F19" s="206" t="s">
        <v>28</v>
      </c>
      <c r="G19" s="206">
        <f>G15/(G18+G15)*100</f>
        <v>27.27272727272727</v>
      </c>
      <c r="H19" s="206">
        <f>H15/(H18+H15)*100</f>
        <v>50</v>
      </c>
      <c r="I19" s="206">
        <f>I15/(I18+I15)*100</f>
        <v>75.324675324675326</v>
      </c>
      <c r="J19" s="206">
        <f>J15/(J18+J15)*100</f>
        <v>79.310344827586206</v>
      </c>
      <c r="K19" s="287"/>
    </row>
    <row r="20" spans="1:11" s="10" customFormat="1" x14ac:dyDescent="0.25">
      <c r="A20" s="507"/>
      <c r="B20" s="500" t="s">
        <v>532</v>
      </c>
      <c r="C20" s="501" t="s">
        <v>215</v>
      </c>
      <c r="D20" s="11" t="s">
        <v>90</v>
      </c>
      <c r="E20" s="11" t="s">
        <v>195</v>
      </c>
      <c r="F20" s="198" t="s">
        <v>531</v>
      </c>
      <c r="G20" s="198">
        <v>0</v>
      </c>
      <c r="H20" s="198">
        <v>0</v>
      </c>
      <c r="I20" s="198">
        <v>0</v>
      </c>
      <c r="J20" s="198">
        <v>0</v>
      </c>
      <c r="K20" s="287"/>
    </row>
    <row r="21" spans="1:11" s="10" customFormat="1" x14ac:dyDescent="0.25">
      <c r="A21" s="507"/>
      <c r="B21" s="500"/>
      <c r="C21" s="501"/>
      <c r="D21" s="11" t="s">
        <v>89</v>
      </c>
      <c r="E21" s="11" t="s">
        <v>195</v>
      </c>
      <c r="F21" s="198" t="s">
        <v>531</v>
      </c>
      <c r="G21" s="198">
        <v>0</v>
      </c>
      <c r="H21" s="198">
        <v>0</v>
      </c>
      <c r="I21" s="198">
        <v>0</v>
      </c>
      <c r="J21" s="198">
        <v>0</v>
      </c>
      <c r="K21" s="287"/>
    </row>
    <row r="22" spans="1:11" s="10" customFormat="1" x14ac:dyDescent="0.25">
      <c r="A22" s="507"/>
      <c r="B22" s="500"/>
      <c r="C22" s="501"/>
      <c r="D22" s="82" t="s">
        <v>22</v>
      </c>
      <c r="E22" s="82" t="s">
        <v>195</v>
      </c>
      <c r="F22" s="198" t="s">
        <v>28</v>
      </c>
      <c r="G22" s="198">
        <f t="shared" ref="G22:J22" si="10">SUM(G20:G21)</f>
        <v>0</v>
      </c>
      <c r="H22" s="198">
        <f t="shared" si="10"/>
        <v>0</v>
      </c>
      <c r="I22" s="198">
        <f t="shared" si="10"/>
        <v>0</v>
      </c>
      <c r="J22" s="198">
        <f t="shared" si="10"/>
        <v>0</v>
      </c>
      <c r="K22" s="287"/>
    </row>
    <row r="23" spans="1:11" s="10" customFormat="1" x14ac:dyDescent="0.25">
      <c r="A23" s="507"/>
      <c r="B23" s="500"/>
      <c r="C23" s="502" t="s">
        <v>214</v>
      </c>
      <c r="D23" s="11" t="s">
        <v>90</v>
      </c>
      <c r="E23" s="11" t="s">
        <v>195</v>
      </c>
      <c r="F23" s="198" t="s">
        <v>28</v>
      </c>
      <c r="G23" s="198">
        <v>0</v>
      </c>
      <c r="H23" s="198">
        <v>0</v>
      </c>
      <c r="I23" s="198">
        <v>0</v>
      </c>
      <c r="J23" s="198">
        <v>0</v>
      </c>
      <c r="K23" s="287"/>
    </row>
    <row r="24" spans="1:11" s="10" customFormat="1" x14ac:dyDescent="0.25">
      <c r="A24" s="507"/>
      <c r="B24" s="500"/>
      <c r="C24" s="502"/>
      <c r="D24" s="11" t="s">
        <v>89</v>
      </c>
      <c r="E24" s="11" t="s">
        <v>195</v>
      </c>
      <c r="F24" s="198" t="s">
        <v>28</v>
      </c>
      <c r="G24" s="198">
        <v>0</v>
      </c>
      <c r="H24" s="198">
        <v>0</v>
      </c>
      <c r="I24" s="198">
        <v>4</v>
      </c>
      <c r="J24" s="198">
        <v>10</v>
      </c>
      <c r="K24" s="287"/>
    </row>
    <row r="25" spans="1:11" s="10" customFormat="1" x14ac:dyDescent="0.25">
      <c r="A25" s="507"/>
      <c r="B25" s="500"/>
      <c r="C25" s="502"/>
      <c r="D25" s="82" t="s">
        <v>22</v>
      </c>
      <c r="E25" s="82" t="s">
        <v>195</v>
      </c>
      <c r="F25" s="198" t="s">
        <v>28</v>
      </c>
      <c r="G25" s="198">
        <f t="shared" ref="G25:J25" si="11">SUM(G23:G24)</f>
        <v>0</v>
      </c>
      <c r="H25" s="198">
        <f t="shared" si="11"/>
        <v>0</v>
      </c>
      <c r="I25" s="198">
        <f t="shared" si="11"/>
        <v>4</v>
      </c>
      <c r="J25" s="198">
        <f t="shared" si="11"/>
        <v>10</v>
      </c>
      <c r="K25" s="287"/>
    </row>
    <row r="26" spans="1:11" s="10" customFormat="1" x14ac:dyDescent="0.25">
      <c r="A26" s="507"/>
      <c r="B26" s="480" t="s">
        <v>529</v>
      </c>
      <c r="C26" s="450"/>
      <c r="D26" s="506"/>
      <c r="E26" s="89" t="s">
        <v>270</v>
      </c>
      <c r="F26" s="206" t="s">
        <v>28</v>
      </c>
      <c r="G26" s="206">
        <v>0</v>
      </c>
      <c r="H26" s="206">
        <v>0</v>
      </c>
      <c r="I26" s="206">
        <f>I22/(I25+I22)*100</f>
        <v>0</v>
      </c>
      <c r="J26" s="206">
        <f>J22/(J25+J22)*100</f>
        <v>0</v>
      </c>
      <c r="K26" s="287"/>
    </row>
    <row r="27" spans="1:11" s="10" customFormat="1" x14ac:dyDescent="0.25">
      <c r="A27" s="25" t="s">
        <v>88</v>
      </c>
      <c r="B27" s="93"/>
      <c r="C27" s="40"/>
      <c r="D27" s="23"/>
      <c r="E27" s="23"/>
      <c r="F27" s="202"/>
      <c r="G27" s="202"/>
      <c r="H27" s="202"/>
      <c r="I27" s="202"/>
      <c r="J27" s="202"/>
      <c r="K27" s="287"/>
    </row>
    <row r="28" spans="1:11" s="10" customFormat="1" x14ac:dyDescent="0.25">
      <c r="A28" s="202"/>
      <c r="B28" s="202"/>
      <c r="C28" s="202"/>
      <c r="D28" s="202"/>
      <c r="E28" s="202"/>
      <c r="F28" s="202"/>
      <c r="G28" s="202"/>
      <c r="H28" s="202"/>
      <c r="I28" s="202"/>
      <c r="J28" s="202"/>
      <c r="K28" s="287"/>
    </row>
    <row r="29" spans="1:11" s="10" customFormat="1" x14ac:dyDescent="0.25">
      <c r="A29" s="8"/>
      <c r="B29" s="29"/>
      <c r="K29" s="287"/>
    </row>
    <row r="30" spans="1:11" s="10" customFormat="1" x14ac:dyDescent="0.25">
      <c r="B30" s="29"/>
      <c r="K30" s="287"/>
    </row>
    <row r="31" spans="1:11" s="10" customFormat="1" x14ac:dyDescent="0.25">
      <c r="B31" s="29"/>
      <c r="K31" s="287"/>
    </row>
    <row r="32" spans="1:11" s="10" customFormat="1" x14ac:dyDescent="0.25">
      <c r="B32" s="29"/>
      <c r="K32" s="287"/>
    </row>
    <row r="33" spans="1:13" s="10" customFormat="1" x14ac:dyDescent="0.25">
      <c r="B33" s="29"/>
      <c r="K33" s="287"/>
    </row>
    <row r="34" spans="1:13" s="10" customFormat="1" x14ac:dyDescent="0.25">
      <c r="B34" s="29"/>
      <c r="K34" s="287"/>
    </row>
    <row r="35" spans="1:13" s="10" customFormat="1" x14ac:dyDescent="0.25">
      <c r="B35" s="29"/>
      <c r="K35" s="287"/>
    </row>
    <row r="36" spans="1:13" s="10" customFormat="1" x14ac:dyDescent="0.25">
      <c r="B36" s="29"/>
      <c r="K36" s="287"/>
    </row>
    <row r="37" spans="1:13" s="10" customFormat="1" x14ac:dyDescent="0.25">
      <c r="B37" s="29"/>
      <c r="K37" s="287"/>
    </row>
    <row r="38" spans="1:13" x14ac:dyDescent="0.25">
      <c r="A38" s="10"/>
      <c r="B38" s="29"/>
      <c r="C38" s="10"/>
      <c r="D38" s="10"/>
      <c r="E38" s="10"/>
      <c r="F38" s="10"/>
      <c r="G38" s="10"/>
      <c r="H38" s="10"/>
      <c r="I38" s="10"/>
      <c r="J38" s="10"/>
      <c r="K38" s="287"/>
      <c r="L38" s="10"/>
      <c r="M38" s="8"/>
    </row>
    <row r="39" spans="1:13" x14ac:dyDescent="0.25">
      <c r="A39" s="10"/>
      <c r="B39" s="29"/>
      <c r="C39" s="10"/>
      <c r="D39" s="10"/>
      <c r="E39" s="10"/>
      <c r="F39" s="10"/>
      <c r="G39" s="10"/>
      <c r="H39" s="10"/>
      <c r="I39" s="10"/>
      <c r="J39" s="10"/>
      <c r="K39" s="287"/>
      <c r="L39" s="10"/>
      <c r="M39" s="8"/>
    </row>
    <row r="40" spans="1:13" x14ac:dyDescent="0.25">
      <c r="A40" s="10"/>
      <c r="B40" s="29"/>
      <c r="C40" s="10"/>
      <c r="D40" s="10"/>
      <c r="E40" s="10"/>
      <c r="F40" s="10"/>
      <c r="G40" s="10"/>
      <c r="H40" s="10"/>
      <c r="I40" s="10"/>
      <c r="J40" s="10"/>
      <c r="K40" s="287"/>
      <c r="L40" s="10"/>
      <c r="M40" s="8"/>
    </row>
    <row r="41" spans="1:13" ht="14.45" customHeight="1" x14ac:dyDescent="0.25">
      <c r="A41" s="10"/>
      <c r="B41" s="29"/>
      <c r="C41" s="10"/>
      <c r="D41" s="10"/>
      <c r="E41" s="10"/>
      <c r="F41" s="10"/>
      <c r="G41" s="10"/>
      <c r="H41" s="10"/>
      <c r="I41" s="10"/>
      <c r="J41" s="10"/>
      <c r="K41" s="287"/>
      <c r="L41" s="10"/>
      <c r="M41" s="8"/>
    </row>
    <row r="42" spans="1:13" x14ac:dyDescent="0.25">
      <c r="A42" s="10"/>
      <c r="B42" s="29"/>
      <c r="C42" s="10"/>
      <c r="D42" s="10"/>
      <c r="E42" s="10"/>
      <c r="F42" s="10"/>
      <c r="G42" s="10"/>
      <c r="H42" s="10"/>
      <c r="I42" s="10"/>
      <c r="J42" s="10"/>
      <c r="K42" s="287"/>
      <c r="L42" s="10"/>
      <c r="M42" s="8"/>
    </row>
    <row r="43" spans="1:13" x14ac:dyDescent="0.25">
      <c r="A43" s="10"/>
      <c r="B43" s="29"/>
      <c r="C43" s="10"/>
      <c r="D43" s="10"/>
      <c r="E43" s="10"/>
      <c r="F43" s="10"/>
      <c r="G43" s="10"/>
      <c r="H43" s="10"/>
      <c r="I43" s="10"/>
      <c r="J43" s="10"/>
      <c r="K43" s="287"/>
      <c r="L43" s="10"/>
      <c r="M43" s="8"/>
    </row>
    <row r="44" spans="1:13" x14ac:dyDescent="0.25">
      <c r="A44" s="10"/>
      <c r="B44" s="29"/>
      <c r="C44" s="10"/>
      <c r="D44" s="10"/>
      <c r="E44" s="10"/>
      <c r="F44" s="10"/>
      <c r="G44" s="10"/>
      <c r="H44" s="10"/>
      <c r="I44" s="10"/>
      <c r="J44" s="10"/>
      <c r="K44" s="287"/>
      <c r="L44" s="10"/>
      <c r="M44" s="8"/>
    </row>
    <row r="45" spans="1:13" x14ac:dyDescent="0.25">
      <c r="A45" s="10"/>
      <c r="B45" s="29"/>
      <c r="C45" s="10"/>
      <c r="D45" s="10"/>
      <c r="E45" s="10"/>
      <c r="F45" s="10"/>
      <c r="G45" s="10"/>
      <c r="H45" s="10"/>
      <c r="I45" s="10"/>
      <c r="J45" s="10"/>
      <c r="K45" s="287"/>
      <c r="L45" s="10"/>
      <c r="M45" s="8"/>
    </row>
    <row r="46" spans="1:13" x14ac:dyDescent="0.25">
      <c r="A46" s="10"/>
      <c r="B46" s="29"/>
      <c r="C46" s="10"/>
      <c r="D46" s="10"/>
      <c r="E46" s="10"/>
      <c r="F46" s="10"/>
      <c r="G46" s="10"/>
      <c r="H46" s="10"/>
      <c r="I46" s="10"/>
      <c r="J46" s="10"/>
      <c r="K46" s="287"/>
      <c r="L46" s="10"/>
      <c r="M46" s="8"/>
    </row>
    <row r="47" spans="1:13" x14ac:dyDescent="0.25">
      <c r="A47" s="10"/>
      <c r="B47" s="29"/>
      <c r="C47" s="10"/>
      <c r="D47" s="10"/>
      <c r="E47" s="10"/>
      <c r="F47" s="10"/>
      <c r="G47" s="10"/>
      <c r="H47" s="10"/>
      <c r="I47" s="10"/>
      <c r="J47" s="10"/>
      <c r="K47" s="287"/>
      <c r="L47" s="10"/>
      <c r="M47" s="8"/>
    </row>
    <row r="48" spans="1:13" x14ac:dyDescent="0.25">
      <c r="A48" s="10"/>
      <c r="B48" s="29"/>
      <c r="C48" s="10"/>
      <c r="D48" s="10"/>
      <c r="E48" s="10"/>
      <c r="F48" s="10"/>
      <c r="G48" s="10"/>
      <c r="H48" s="10"/>
      <c r="I48" s="10"/>
      <c r="J48" s="10"/>
      <c r="K48" s="287"/>
      <c r="L48" s="10"/>
      <c r="M48" s="8"/>
    </row>
    <row r="49" spans="1:13" x14ac:dyDescent="0.25">
      <c r="A49" s="10"/>
      <c r="B49" s="29"/>
      <c r="C49" s="10"/>
      <c r="D49" s="10"/>
      <c r="E49" s="10"/>
      <c r="F49" s="10"/>
      <c r="G49" s="10"/>
      <c r="H49" s="10"/>
      <c r="I49" s="10"/>
      <c r="J49" s="10"/>
      <c r="K49" s="287"/>
      <c r="L49" s="10"/>
      <c r="M49" s="8"/>
    </row>
    <row r="50" spans="1:13" x14ac:dyDescent="0.25">
      <c r="A50" s="10"/>
      <c r="B50" s="29"/>
      <c r="C50" s="10"/>
      <c r="D50" s="10"/>
      <c r="E50" s="10"/>
      <c r="F50" s="10"/>
      <c r="G50" s="10"/>
      <c r="H50" s="10"/>
      <c r="I50" s="10"/>
      <c r="J50" s="10"/>
      <c r="K50" s="287"/>
      <c r="L50" s="10"/>
      <c r="M50" s="8"/>
    </row>
    <row r="51" spans="1:13" x14ac:dyDescent="0.25">
      <c r="A51" s="10"/>
      <c r="B51" s="29"/>
      <c r="C51" s="10"/>
      <c r="D51" s="10"/>
      <c r="E51" s="10"/>
      <c r="F51" s="10"/>
      <c r="G51" s="10"/>
      <c r="H51" s="10"/>
      <c r="I51" s="10"/>
      <c r="J51" s="10"/>
      <c r="K51" s="287"/>
      <c r="L51" s="10"/>
      <c r="M51" s="8"/>
    </row>
    <row r="52" spans="1:13" x14ac:dyDescent="0.25">
      <c r="A52" s="10"/>
      <c r="B52" s="29"/>
      <c r="C52" s="10"/>
      <c r="D52" s="10"/>
      <c r="E52" s="10"/>
      <c r="F52" s="10"/>
      <c r="G52" s="10"/>
      <c r="H52" s="10"/>
      <c r="I52" s="10"/>
      <c r="J52" s="10"/>
      <c r="K52" s="287"/>
      <c r="L52" s="10"/>
      <c r="M52" s="8"/>
    </row>
  </sheetData>
  <mergeCells count="16">
    <mergeCell ref="B20:B25"/>
    <mergeCell ref="C20:C22"/>
    <mergeCell ref="C23:C25"/>
    <mergeCell ref="B26:D26"/>
    <mergeCell ref="A6:A26"/>
    <mergeCell ref="B19:D19"/>
    <mergeCell ref="F4:J4"/>
    <mergeCell ref="B12:D12"/>
    <mergeCell ref="B6:B11"/>
    <mergeCell ref="B13:B18"/>
    <mergeCell ref="C13:C15"/>
    <mergeCell ref="C16:C18"/>
    <mergeCell ref="C5:E5"/>
    <mergeCell ref="A4:E4"/>
    <mergeCell ref="C6:C8"/>
    <mergeCell ref="C9:C11"/>
  </mergeCells>
  <phoneticPr fontId="7"/>
  <hyperlinks>
    <hyperlink ref="K1" location="目次!A1" display="目次に戻る" xr:uid="{545770ED-C92A-4D93-89EE-A8C85775EA2B}"/>
  </hyperlinks>
  <pageMargins left="0.25" right="0.25" top="0.75" bottom="0.75" header="0.3" footer="0.3"/>
  <pageSetup paperSize="9" orientation="landscape" r:id="rId1"/>
  <colBreaks count="1" manualBreakCount="1">
    <brk id="24"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1DF4A-6BCD-47BB-ABBC-2086730601FA}">
  <sheetPr codeName="Sheet26">
    <tabColor rgb="FFDCD4B6"/>
    <pageSetUpPr fitToPage="1"/>
  </sheetPr>
  <dimension ref="A1:L13"/>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12.5" style="8" bestFit="1" customWidth="1"/>
    <col min="3" max="3" width="2.625" style="8" customWidth="1"/>
    <col min="4" max="4" width="14.5" style="8" customWidth="1"/>
    <col min="5" max="5" width="13.5" style="8" customWidth="1"/>
    <col min="6" max="9" width="15.625" style="8" customWidth="1"/>
    <col min="10" max="10" width="9.75" style="8" bestFit="1" customWidth="1"/>
    <col min="11" max="11" width="15.625" style="8" customWidth="1"/>
    <col min="12" max="12" width="9.875" style="287" customWidth="1"/>
    <col min="13" max="15" width="9.875" style="8" customWidth="1"/>
    <col min="16" max="16" width="11" style="8" customWidth="1"/>
    <col min="17" max="19" width="9.875" style="8" customWidth="1"/>
    <col min="20" max="23" width="10.375" style="8" customWidth="1"/>
    <col min="24" max="16384" width="9" style="8"/>
  </cols>
  <sheetData>
    <row r="1" spans="1:12" s="7" customFormat="1" ht="18.75" x14ac:dyDescent="0.25">
      <c r="A1" s="3" t="s">
        <v>21</v>
      </c>
      <c r="B1" s="3"/>
      <c r="C1" s="3"/>
      <c r="D1" s="5"/>
      <c r="E1" s="5"/>
      <c r="F1" s="5"/>
      <c r="G1" s="5"/>
      <c r="H1" s="5"/>
      <c r="I1" s="5"/>
      <c r="J1" s="284" t="s">
        <v>0</v>
      </c>
    </row>
    <row r="2" spans="1:12" x14ac:dyDescent="0.25">
      <c r="J2" s="287"/>
      <c r="L2" s="8"/>
    </row>
    <row r="3" spans="1:12" s="10" customFormat="1" x14ac:dyDescent="0.25">
      <c r="A3" s="9" t="s">
        <v>637</v>
      </c>
      <c r="B3" s="9"/>
      <c r="C3" s="9"/>
      <c r="J3" s="287"/>
    </row>
    <row r="4" spans="1:12" s="10" customFormat="1" ht="24" customHeight="1" x14ac:dyDescent="0.25">
      <c r="A4" s="509" t="s">
        <v>355</v>
      </c>
      <c r="B4" s="510"/>
      <c r="C4" s="511"/>
      <c r="D4" s="508" t="s">
        <v>778</v>
      </c>
      <c r="E4" s="508"/>
      <c r="F4" s="508"/>
      <c r="G4" s="508"/>
      <c r="H4" s="508"/>
      <c r="I4" s="508"/>
      <c r="J4" s="287"/>
      <c r="K4" s="8"/>
    </row>
    <row r="5" spans="1:12" x14ac:dyDescent="0.25">
      <c r="A5" s="197" t="s">
        <v>20</v>
      </c>
      <c r="B5" s="476" t="s">
        <v>317</v>
      </c>
      <c r="C5" s="477"/>
      <c r="D5" s="196" t="s">
        <v>313</v>
      </c>
      <c r="E5" s="196" t="s">
        <v>170</v>
      </c>
      <c r="F5" s="196" t="s">
        <v>171</v>
      </c>
      <c r="G5" s="196" t="s">
        <v>314</v>
      </c>
      <c r="H5" s="196" t="s">
        <v>200</v>
      </c>
      <c r="I5" s="196" t="s">
        <v>683</v>
      </c>
      <c r="J5" s="287"/>
      <c r="L5" s="8"/>
    </row>
    <row r="6" spans="1:12" ht="12" customHeight="1" x14ac:dyDescent="0.25">
      <c r="A6" s="244" t="s">
        <v>356</v>
      </c>
      <c r="B6" s="142" t="s">
        <v>354</v>
      </c>
      <c r="C6" s="119" t="s">
        <v>353</v>
      </c>
      <c r="D6" s="22">
        <v>2.4300000000000002</v>
      </c>
      <c r="E6" s="22">
        <v>2.5099999999999998</v>
      </c>
      <c r="F6" s="22">
        <v>2.46</v>
      </c>
      <c r="G6" s="22">
        <v>2.64</v>
      </c>
      <c r="H6" s="22">
        <v>2.84</v>
      </c>
      <c r="I6" s="22">
        <v>2.78</v>
      </c>
      <c r="J6" s="287"/>
      <c r="L6" s="8"/>
    </row>
    <row r="7" spans="1:12" ht="12" customHeight="1" x14ac:dyDescent="0.25">
      <c r="A7" s="25" t="s">
        <v>114</v>
      </c>
      <c r="B7" s="25"/>
      <c r="C7" s="25"/>
      <c r="E7" s="6"/>
      <c r="J7" s="287"/>
      <c r="L7" s="8"/>
    </row>
    <row r="8" spans="1:12" ht="12" customHeight="1" x14ac:dyDescent="0.25">
      <c r="A8" s="512" t="s">
        <v>357</v>
      </c>
      <c r="B8" s="512"/>
      <c r="C8" s="512"/>
      <c r="D8" s="512"/>
      <c r="E8" s="512"/>
      <c r="F8" s="512"/>
      <c r="G8" s="512"/>
      <c r="H8" s="512"/>
      <c r="I8" s="512"/>
      <c r="J8" s="287"/>
      <c r="L8" s="8"/>
    </row>
    <row r="9" spans="1:12" x14ac:dyDescent="0.25">
      <c r="A9" s="512"/>
      <c r="B9" s="512"/>
      <c r="C9" s="512"/>
      <c r="D9" s="512"/>
      <c r="E9" s="512"/>
      <c r="F9" s="512"/>
      <c r="G9" s="512"/>
      <c r="H9" s="512"/>
      <c r="I9" s="512"/>
      <c r="J9" s="287"/>
      <c r="L9" s="8"/>
    </row>
    <row r="10" spans="1:12" ht="12.75" customHeight="1" x14ac:dyDescent="0.25">
      <c r="J10" s="287"/>
      <c r="L10" s="8"/>
    </row>
    <row r="11" spans="1:12" ht="13.5" customHeight="1" x14ac:dyDescent="0.25">
      <c r="A11" s="40"/>
      <c r="B11" s="40"/>
      <c r="C11" s="40"/>
      <c r="J11" s="291"/>
      <c r="L11" s="8"/>
    </row>
    <row r="12" spans="1:12" x14ac:dyDescent="0.25">
      <c r="J12" s="287"/>
      <c r="L12" s="8"/>
    </row>
    <row r="13" spans="1:12" x14ac:dyDescent="0.25">
      <c r="J13" s="287"/>
      <c r="L13" s="8"/>
    </row>
  </sheetData>
  <mergeCells count="4">
    <mergeCell ref="D4:I4"/>
    <mergeCell ref="A4:C4"/>
    <mergeCell ref="A8:I9"/>
    <mergeCell ref="B5:C5"/>
  </mergeCells>
  <phoneticPr fontId="7"/>
  <hyperlinks>
    <hyperlink ref="J1" location="目次!A1" display="目次に戻る" xr:uid="{5511D6B5-93EA-4052-9840-895C0779D0AC}"/>
  </hyperlinks>
  <pageMargins left="0.25" right="0.25" top="0.75" bottom="0.75" header="0.3" footer="0.3"/>
  <pageSetup paperSize="9" scale="98" orientation="landscape" r:id="rId1"/>
  <colBreaks count="1" manualBreakCount="1">
    <brk id="22"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35EBE-6A74-4B09-A9A9-494BC61C0B68}">
  <sheetPr codeName="Sheet25">
    <tabColor rgb="FFDCD4B6"/>
    <pageSetUpPr fitToPage="1"/>
  </sheetPr>
  <dimension ref="A1:L12"/>
  <sheetViews>
    <sheetView view="pageBreakPreview" zoomScaleNormal="100" zoomScaleSheetLayoutView="100" workbookViewId="0">
      <selection activeCell="F28" sqref="F28"/>
    </sheetView>
  </sheetViews>
  <sheetFormatPr defaultColWidth="9" defaultRowHeight="12" x14ac:dyDescent="0.25"/>
  <cols>
    <col min="1" max="1" width="14.375" style="8" customWidth="1"/>
    <col min="2" max="2" width="9.875" style="8" bestFit="1" customWidth="1"/>
    <col min="3" max="3" width="5" style="8" bestFit="1" customWidth="1"/>
    <col min="4" max="4" width="3.25" style="8" bestFit="1" customWidth="1"/>
    <col min="5" max="6" width="14.125" style="8" customWidth="1"/>
    <col min="7" max="9" width="15.625" style="8" customWidth="1"/>
    <col min="10" max="10" width="9.75" style="8" bestFit="1" customWidth="1"/>
    <col min="11" max="11" width="15.625" style="8" customWidth="1"/>
    <col min="12" max="12" width="9.875" style="287" customWidth="1"/>
    <col min="13" max="16" width="9.875" style="8" customWidth="1"/>
    <col min="17" max="17" width="11" style="8" customWidth="1"/>
    <col min="18" max="20" width="9.875" style="8" customWidth="1"/>
    <col min="21" max="24" width="10.375" style="8" customWidth="1"/>
    <col min="25" max="16384" width="9" style="8"/>
  </cols>
  <sheetData>
    <row r="1" spans="1:12" s="7" customFormat="1" ht="18.75" x14ac:dyDescent="0.25">
      <c r="A1" s="3" t="s">
        <v>21</v>
      </c>
      <c r="B1" s="3"/>
      <c r="C1" s="3"/>
      <c r="D1" s="3"/>
      <c r="E1" s="5"/>
      <c r="F1" s="5"/>
      <c r="G1" s="5"/>
      <c r="H1" s="5"/>
      <c r="I1" s="5"/>
      <c r="J1" s="284" t="s">
        <v>0</v>
      </c>
    </row>
    <row r="2" spans="1:12" x14ac:dyDescent="0.25">
      <c r="J2" s="287"/>
      <c r="L2" s="8"/>
    </row>
    <row r="3" spans="1:12" s="10" customFormat="1" x14ac:dyDescent="0.25">
      <c r="A3" s="9" t="s">
        <v>616</v>
      </c>
      <c r="B3" s="9"/>
      <c r="C3" s="9"/>
      <c r="D3" s="9"/>
      <c r="J3" s="287"/>
    </row>
    <row r="4" spans="1:12" s="10" customFormat="1" x14ac:dyDescent="0.25">
      <c r="A4" s="197" t="s">
        <v>20</v>
      </c>
      <c r="B4" s="476" t="s">
        <v>317</v>
      </c>
      <c r="C4" s="481"/>
      <c r="D4" s="477"/>
      <c r="E4" s="196" t="s">
        <v>313</v>
      </c>
      <c r="F4" s="196" t="s">
        <v>170</v>
      </c>
      <c r="G4" s="196" t="s">
        <v>171</v>
      </c>
      <c r="H4" s="196" t="s">
        <v>314</v>
      </c>
      <c r="I4" s="196" t="s">
        <v>200</v>
      </c>
      <c r="J4" s="287"/>
    </row>
    <row r="5" spans="1:12" s="10" customFormat="1" x14ac:dyDescent="0.25">
      <c r="A5" s="470" t="s">
        <v>674</v>
      </c>
      <c r="B5" s="513" t="s">
        <v>679</v>
      </c>
      <c r="C5" s="210" t="s">
        <v>675</v>
      </c>
      <c r="D5" s="11" t="s">
        <v>195</v>
      </c>
      <c r="E5" s="113">
        <v>232</v>
      </c>
      <c r="F5" s="113">
        <v>257</v>
      </c>
      <c r="G5" s="113">
        <v>274</v>
      </c>
      <c r="H5" s="113">
        <v>293</v>
      </c>
      <c r="I5" s="113">
        <v>294</v>
      </c>
      <c r="J5" s="287"/>
    </row>
    <row r="6" spans="1:12" s="10" customFormat="1" ht="12.75" thickBot="1" x14ac:dyDescent="0.3">
      <c r="A6" s="482"/>
      <c r="B6" s="514"/>
      <c r="C6" s="138" t="s">
        <v>676</v>
      </c>
      <c r="D6" s="199" t="s">
        <v>195</v>
      </c>
      <c r="E6" s="200">
        <v>80</v>
      </c>
      <c r="F6" s="200">
        <v>68</v>
      </c>
      <c r="G6" s="200">
        <v>46</v>
      </c>
      <c r="H6" s="200">
        <v>40</v>
      </c>
      <c r="I6" s="200">
        <v>24</v>
      </c>
      <c r="J6" s="287"/>
    </row>
    <row r="7" spans="1:12" s="10" customFormat="1" ht="12.75" thickTop="1" x14ac:dyDescent="0.25">
      <c r="A7" s="471"/>
      <c r="B7" s="515"/>
      <c r="C7" s="111" t="s">
        <v>22</v>
      </c>
      <c r="D7" s="149" t="s">
        <v>315</v>
      </c>
      <c r="E7" s="201">
        <f t="shared" ref="E7:I7" si="0">SUM(E5:E6)</f>
        <v>312</v>
      </c>
      <c r="F7" s="201">
        <f t="shared" si="0"/>
        <v>325</v>
      </c>
      <c r="G7" s="201">
        <f t="shared" si="0"/>
        <v>320</v>
      </c>
      <c r="H7" s="201">
        <f t="shared" si="0"/>
        <v>333</v>
      </c>
      <c r="I7" s="201">
        <f t="shared" si="0"/>
        <v>318</v>
      </c>
      <c r="J7" s="287"/>
    </row>
    <row r="8" spans="1:12" x14ac:dyDescent="0.25">
      <c r="A8" s="25" t="s">
        <v>113</v>
      </c>
      <c r="B8" s="40"/>
      <c r="C8" s="40"/>
      <c r="E8" s="6"/>
      <c r="J8" s="287"/>
      <c r="L8" s="8"/>
    </row>
    <row r="9" spans="1:12" x14ac:dyDescent="0.25">
      <c r="A9" s="25" t="s">
        <v>526</v>
      </c>
      <c r="B9" s="25"/>
      <c r="C9" s="25"/>
      <c r="J9" s="287"/>
      <c r="L9" s="8"/>
    </row>
    <row r="10" spans="1:12" x14ac:dyDescent="0.25">
      <c r="A10" s="25" t="s">
        <v>711</v>
      </c>
      <c r="J10" s="287"/>
      <c r="L10" s="8"/>
    </row>
    <row r="11" spans="1:12" x14ac:dyDescent="0.25">
      <c r="A11" s="124"/>
      <c r="B11" s="124"/>
      <c r="C11" s="124"/>
      <c r="D11" s="124"/>
      <c r="J11" s="287"/>
      <c r="L11" s="8"/>
    </row>
    <row r="12" spans="1:12" x14ac:dyDescent="0.25">
      <c r="J12" s="287"/>
      <c r="L12" s="8"/>
    </row>
  </sheetData>
  <mergeCells count="3">
    <mergeCell ref="B4:D4"/>
    <mergeCell ref="A5:A7"/>
    <mergeCell ref="B5:B7"/>
  </mergeCells>
  <phoneticPr fontId="7"/>
  <conditionalFormatting sqref="E5:I7">
    <cfRule type="containsBlanks" dxfId="8" priority="1">
      <formula>LEN(TRIM(E5))=0</formula>
    </cfRule>
  </conditionalFormatting>
  <hyperlinks>
    <hyperlink ref="J1" location="目次!A1" display="目次に戻る" xr:uid="{B25DC032-ACF4-46BE-B3FE-BEEBBAA4268E}"/>
  </hyperlinks>
  <pageMargins left="0.25" right="0.25" top="0.75" bottom="0.75" header="0.3" footer="0.3"/>
  <pageSetup paperSize="9" orientation="landscape" r:id="rId1"/>
  <colBreaks count="1" manualBreakCount="1">
    <brk id="23"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21C98-2E6E-48C6-8DEE-A7EA401334C2}">
  <sheetPr codeName="Sheet28">
    <tabColor rgb="FFDCD4B6"/>
    <pageSetUpPr fitToPage="1"/>
  </sheetPr>
  <dimension ref="A1:O13"/>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8.25" style="8" bestFit="1" customWidth="1"/>
    <col min="3" max="3" width="2.625" style="8" customWidth="1"/>
    <col min="4" max="8" width="15.625" style="8" customWidth="1"/>
    <col min="9" max="9" width="9.75" style="8" bestFit="1" customWidth="1"/>
    <col min="10" max="14" width="15.625" style="8" customWidth="1"/>
    <col min="15" max="15" width="9.875" style="287" customWidth="1"/>
    <col min="16" max="19" width="9.875" style="8" customWidth="1"/>
    <col min="20" max="20" width="11" style="8" customWidth="1"/>
    <col min="21" max="23" width="9.875" style="8" customWidth="1"/>
    <col min="24" max="27" width="10.375" style="8" customWidth="1"/>
    <col min="28" max="16384" width="9" style="8"/>
  </cols>
  <sheetData>
    <row r="1" spans="1:15" s="7" customFormat="1" ht="18.75" x14ac:dyDescent="0.25">
      <c r="A1" s="3" t="s">
        <v>21</v>
      </c>
      <c r="B1" s="3"/>
      <c r="C1" s="3"/>
      <c r="D1" s="5"/>
      <c r="E1" s="5"/>
      <c r="F1" s="5"/>
      <c r="G1" s="5"/>
      <c r="H1" s="5"/>
      <c r="I1" s="284" t="s">
        <v>0</v>
      </c>
    </row>
    <row r="2" spans="1:15" x14ac:dyDescent="0.25">
      <c r="I2" s="287"/>
      <c r="O2" s="8"/>
    </row>
    <row r="3" spans="1:15" s="10" customFormat="1" x14ac:dyDescent="0.25">
      <c r="A3" s="9" t="s">
        <v>617</v>
      </c>
      <c r="B3" s="9"/>
      <c r="C3" s="9"/>
      <c r="I3" s="287"/>
    </row>
    <row r="4" spans="1:15" s="236" customFormat="1" x14ac:dyDescent="0.25">
      <c r="A4" s="197" t="s">
        <v>20</v>
      </c>
      <c r="B4" s="481"/>
      <c r="C4" s="477"/>
      <c r="D4" s="196" t="s">
        <v>313</v>
      </c>
      <c r="E4" s="196" t="s">
        <v>170</v>
      </c>
      <c r="F4" s="196" t="s">
        <v>171</v>
      </c>
      <c r="G4" s="196" t="s">
        <v>314</v>
      </c>
      <c r="H4" s="196" t="s">
        <v>200</v>
      </c>
      <c r="I4" s="286"/>
    </row>
    <row r="5" spans="1:15" s="10" customFormat="1" x14ac:dyDescent="0.25">
      <c r="A5" s="102" t="s">
        <v>525</v>
      </c>
      <c r="B5" s="37" t="s">
        <v>677</v>
      </c>
      <c r="C5" s="14" t="s">
        <v>315</v>
      </c>
      <c r="D5" s="198">
        <v>138</v>
      </c>
      <c r="E5" s="198">
        <v>367</v>
      </c>
      <c r="F5" s="198">
        <v>228</v>
      </c>
      <c r="G5" s="198">
        <v>350</v>
      </c>
      <c r="H5" s="198">
        <v>188</v>
      </c>
      <c r="I5" s="287"/>
      <c r="J5" s="8"/>
    </row>
    <row r="6" spans="1:15" x14ac:dyDescent="0.25">
      <c r="A6" s="25" t="s">
        <v>88</v>
      </c>
      <c r="B6" s="25"/>
      <c r="C6" s="25"/>
      <c r="I6" s="287"/>
      <c r="O6" s="8"/>
    </row>
    <row r="7" spans="1:15" x14ac:dyDescent="0.25">
      <c r="A7" s="25" t="s">
        <v>526</v>
      </c>
      <c r="I7" s="287"/>
      <c r="O7" s="8"/>
    </row>
    <row r="8" spans="1:15" x14ac:dyDescent="0.25">
      <c r="A8" s="25" t="s">
        <v>710</v>
      </c>
      <c r="B8" s="124"/>
      <c r="C8" s="124"/>
      <c r="I8" s="287"/>
      <c r="O8" s="8"/>
    </row>
    <row r="9" spans="1:15" x14ac:dyDescent="0.25">
      <c r="A9" s="25" t="s">
        <v>528</v>
      </c>
      <c r="B9" s="124"/>
      <c r="C9" s="124"/>
      <c r="I9" s="287"/>
      <c r="O9" s="8"/>
    </row>
    <row r="10" spans="1:15" x14ac:dyDescent="0.25">
      <c r="A10" s="25" t="s">
        <v>527</v>
      </c>
      <c r="I10" s="287"/>
      <c r="O10" s="8"/>
    </row>
    <row r="11" spans="1:15" x14ac:dyDescent="0.25">
      <c r="I11" s="287"/>
      <c r="O11" s="8"/>
    </row>
    <row r="12" spans="1:15" x14ac:dyDescent="0.25">
      <c r="I12" s="287"/>
      <c r="O12" s="8"/>
    </row>
    <row r="13" spans="1:15" x14ac:dyDescent="0.25">
      <c r="I13" s="287"/>
      <c r="O13" s="8"/>
    </row>
  </sheetData>
  <mergeCells count="1">
    <mergeCell ref="B4:C4"/>
  </mergeCells>
  <phoneticPr fontId="7"/>
  <conditionalFormatting sqref="D5:H5">
    <cfRule type="containsBlanks" dxfId="7" priority="1">
      <formula>LEN(TRIM(D5))=0</formula>
    </cfRule>
  </conditionalFormatting>
  <hyperlinks>
    <hyperlink ref="I1" location="目次!A1" display="目次に戻る" xr:uid="{821D88D4-9BE0-448C-A7B0-60FC1AC96308}"/>
  </hyperlinks>
  <pageMargins left="0.25" right="0.25" top="0.75" bottom="0.75" header="0.3" footer="0.3"/>
  <pageSetup paperSize="9" orientation="landscape" r:id="rId1"/>
  <colBreaks count="1" manualBreakCount="1">
    <brk id="26"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9435A-7AF9-4EEB-B341-47D083034BA1}">
  <sheetPr codeName="Sheet30">
    <tabColor rgb="FFDCD4B6"/>
    <pageSetUpPr fitToPage="1"/>
  </sheetPr>
  <dimension ref="A1:N34"/>
  <sheetViews>
    <sheetView view="pageBreakPreview" topLeftCell="A8" zoomScaleNormal="100" zoomScaleSheetLayoutView="100" workbookViewId="0">
      <selection activeCell="F28" sqref="F28"/>
    </sheetView>
  </sheetViews>
  <sheetFormatPr defaultColWidth="9" defaultRowHeight="12" x14ac:dyDescent="0.25"/>
  <cols>
    <col min="1" max="1" width="15.625" style="8" customWidth="1"/>
    <col min="2" max="2" width="28" style="8" customWidth="1"/>
    <col min="3" max="3" width="4.125" style="8" customWidth="1"/>
    <col min="4" max="8" width="15.625" style="8" customWidth="1"/>
    <col min="9" max="9" width="9.75" style="8" bestFit="1" customWidth="1"/>
    <col min="10" max="10" width="15.625" style="8" customWidth="1"/>
    <col min="11" max="11" width="9.875" style="287" customWidth="1"/>
    <col min="12" max="15" width="9.875" style="8" customWidth="1"/>
    <col min="16" max="16" width="11" style="8" customWidth="1"/>
    <col min="17" max="19" width="9.875" style="8" customWidth="1"/>
    <col min="20" max="23" width="10.375" style="8" customWidth="1"/>
    <col min="24" max="16384" width="9" style="8"/>
  </cols>
  <sheetData>
    <row r="1" spans="1:14" s="7" customFormat="1" ht="18.75" x14ac:dyDescent="0.25">
      <c r="A1" s="3" t="s">
        <v>21</v>
      </c>
      <c r="B1" s="3"/>
      <c r="C1" s="3"/>
      <c r="D1" s="5"/>
      <c r="E1" s="5"/>
      <c r="F1" s="5"/>
      <c r="G1" s="5"/>
      <c r="H1" s="5"/>
      <c r="I1" s="284" t="s">
        <v>0</v>
      </c>
      <c r="J1" s="6"/>
      <c r="M1" s="5"/>
    </row>
    <row r="2" spans="1:14" x14ac:dyDescent="0.25">
      <c r="I2" s="287"/>
      <c r="K2" s="8"/>
    </row>
    <row r="3" spans="1:14" s="10" customFormat="1" x14ac:dyDescent="0.25">
      <c r="A3" s="9" t="s">
        <v>636</v>
      </c>
      <c r="B3" s="9"/>
      <c r="C3" s="9"/>
      <c r="I3" s="287"/>
    </row>
    <row r="4" spans="1:14" x14ac:dyDescent="0.25">
      <c r="A4" s="218" t="s">
        <v>361</v>
      </c>
      <c r="B4" s="516" t="s">
        <v>363</v>
      </c>
      <c r="C4" s="517"/>
      <c r="D4" s="239" t="s">
        <v>313</v>
      </c>
      <c r="E4" s="239" t="s">
        <v>170</v>
      </c>
      <c r="F4" s="239" t="s">
        <v>171</v>
      </c>
      <c r="G4" s="239" t="s">
        <v>314</v>
      </c>
      <c r="H4" s="239" t="s">
        <v>200</v>
      </c>
      <c r="I4" s="287"/>
      <c r="K4" s="8"/>
    </row>
    <row r="5" spans="1:14" x14ac:dyDescent="0.25">
      <c r="A5" s="518" t="s">
        <v>337</v>
      </c>
      <c r="B5" s="77" t="s">
        <v>364</v>
      </c>
      <c r="C5" s="77" t="s">
        <v>359</v>
      </c>
      <c r="D5" s="127" t="s">
        <v>213</v>
      </c>
      <c r="E5" s="127" t="s">
        <v>213</v>
      </c>
      <c r="F5" s="127" t="s">
        <v>213</v>
      </c>
      <c r="G5" s="92">
        <v>1665.4</v>
      </c>
      <c r="H5" s="92">
        <v>1666.2</v>
      </c>
      <c r="I5" s="287"/>
      <c r="K5" s="8"/>
    </row>
    <row r="6" spans="1:14" x14ac:dyDescent="0.25">
      <c r="A6" s="518"/>
      <c r="B6" s="77" t="s">
        <v>219</v>
      </c>
      <c r="C6" s="77" t="s">
        <v>359</v>
      </c>
      <c r="D6" s="122">
        <v>144.32</v>
      </c>
      <c r="E6" s="122">
        <v>146.1</v>
      </c>
      <c r="F6" s="122">
        <v>147.1</v>
      </c>
      <c r="G6" s="122">
        <f>G5/12</f>
        <v>138.78333333333333</v>
      </c>
      <c r="H6" s="122">
        <f>H5/12</f>
        <v>138.85</v>
      </c>
      <c r="I6" s="287"/>
      <c r="K6" s="8"/>
      <c r="L6" s="120"/>
      <c r="M6" s="120"/>
    </row>
    <row r="7" spans="1:14" ht="14.25" x14ac:dyDescent="0.25">
      <c r="A7" s="518"/>
      <c r="B7" s="77" t="s">
        <v>369</v>
      </c>
      <c r="C7" s="77" t="s">
        <v>359</v>
      </c>
      <c r="D7" s="122">
        <v>4.1500000000000004</v>
      </c>
      <c r="E7" s="122">
        <v>5.68</v>
      </c>
      <c r="F7" s="122">
        <v>5.2</v>
      </c>
      <c r="G7" s="122">
        <v>5.5</v>
      </c>
      <c r="H7" s="122">
        <v>5.4</v>
      </c>
      <c r="I7" s="287"/>
      <c r="K7" s="8"/>
    </row>
    <row r="8" spans="1:14" ht="14.25" x14ac:dyDescent="0.25">
      <c r="A8" s="518"/>
      <c r="B8" s="77" t="s">
        <v>368</v>
      </c>
      <c r="C8" s="77" t="s">
        <v>316</v>
      </c>
      <c r="D8" s="12">
        <v>89.6</v>
      </c>
      <c r="E8" s="12">
        <v>90.5</v>
      </c>
      <c r="F8" s="12">
        <v>90.2</v>
      </c>
      <c r="G8" s="12">
        <v>85.7</v>
      </c>
      <c r="H8" s="122">
        <v>84.3</v>
      </c>
      <c r="I8" s="287"/>
      <c r="K8" s="8"/>
    </row>
    <row r="9" spans="1:14" x14ac:dyDescent="0.25">
      <c r="A9" s="518"/>
      <c r="B9" s="14" t="s">
        <v>109</v>
      </c>
      <c r="C9" s="77" t="s">
        <v>316</v>
      </c>
      <c r="D9" s="130">
        <v>73.3</v>
      </c>
      <c r="E9" s="130">
        <v>73.7</v>
      </c>
      <c r="F9" s="130">
        <v>72.2</v>
      </c>
      <c r="G9" s="130">
        <v>71</v>
      </c>
      <c r="H9" s="130">
        <v>67.2</v>
      </c>
      <c r="I9" s="287"/>
      <c r="K9" s="8"/>
    </row>
    <row r="10" spans="1:14" x14ac:dyDescent="0.25">
      <c r="A10" s="518"/>
      <c r="B10" s="14" t="s">
        <v>209</v>
      </c>
      <c r="C10" s="14" t="s">
        <v>315</v>
      </c>
      <c r="D10" s="519">
        <v>3</v>
      </c>
      <c r="E10" s="519">
        <v>5</v>
      </c>
      <c r="F10" s="519">
        <v>10</v>
      </c>
      <c r="G10" s="519">
        <v>11</v>
      </c>
      <c r="H10" s="519">
        <v>12</v>
      </c>
      <c r="I10" s="287"/>
      <c r="K10" s="8"/>
    </row>
    <row r="11" spans="1:14" x14ac:dyDescent="0.25">
      <c r="A11" s="518"/>
      <c r="B11" s="14" t="s">
        <v>208</v>
      </c>
      <c r="C11" s="14" t="s">
        <v>315</v>
      </c>
      <c r="D11" s="520"/>
      <c r="E11" s="520"/>
      <c r="F11" s="520"/>
      <c r="G11" s="520"/>
      <c r="H11" s="520"/>
      <c r="I11" s="287"/>
      <c r="K11" s="8"/>
    </row>
    <row r="12" spans="1:14" x14ac:dyDescent="0.25">
      <c r="A12" s="518"/>
      <c r="B12" s="14" t="s">
        <v>372</v>
      </c>
      <c r="C12" s="14" t="s">
        <v>315</v>
      </c>
      <c r="D12" s="14">
        <v>40</v>
      </c>
      <c r="E12" s="14">
        <v>38</v>
      </c>
      <c r="F12" s="14">
        <v>30</v>
      </c>
      <c r="G12" s="14">
        <v>29</v>
      </c>
      <c r="H12" s="14">
        <v>73</v>
      </c>
      <c r="I12" s="287"/>
      <c r="K12" s="8"/>
    </row>
    <row r="13" spans="1:14" x14ac:dyDescent="0.25">
      <c r="A13" s="518"/>
      <c r="B13" s="14" t="s">
        <v>265</v>
      </c>
      <c r="C13" s="14" t="s">
        <v>315</v>
      </c>
      <c r="D13" s="211">
        <v>0</v>
      </c>
      <c r="E13" s="211">
        <v>0</v>
      </c>
      <c r="F13" s="211">
        <v>0</v>
      </c>
      <c r="G13" s="211">
        <v>0</v>
      </c>
      <c r="H13" s="211">
        <v>0</v>
      </c>
      <c r="I13" s="287"/>
      <c r="K13" s="8"/>
    </row>
    <row r="14" spans="1:14" x14ac:dyDescent="0.25">
      <c r="A14" s="512" t="s">
        <v>709</v>
      </c>
      <c r="B14" s="512"/>
      <c r="C14" s="512"/>
      <c r="D14" s="512"/>
      <c r="E14" s="512"/>
      <c r="F14" s="512"/>
      <c r="G14" s="512"/>
      <c r="H14" s="512"/>
      <c r="I14" s="512"/>
      <c r="J14" s="512"/>
      <c r="K14" s="512"/>
      <c r="L14" s="512"/>
      <c r="M14" s="512"/>
    </row>
    <row r="15" spans="1:14" s="359" customFormat="1" x14ac:dyDescent="0.25">
      <c r="A15" s="512" t="s">
        <v>367</v>
      </c>
      <c r="B15" s="512"/>
      <c r="C15" s="512"/>
      <c r="D15" s="512"/>
      <c r="E15" s="512"/>
      <c r="F15" s="512"/>
      <c r="G15" s="512"/>
      <c r="H15" s="512"/>
      <c r="I15" s="512"/>
      <c r="J15" s="512"/>
      <c r="K15" s="512"/>
      <c r="L15" s="512"/>
      <c r="M15" s="512"/>
      <c r="N15" s="8"/>
    </row>
    <row r="16" spans="1:14" s="359" customFormat="1" x14ac:dyDescent="0.25">
      <c r="A16" s="8"/>
      <c r="B16" s="8"/>
      <c r="C16" s="8"/>
      <c r="D16" s="8"/>
      <c r="E16" s="8"/>
      <c r="F16" s="8"/>
      <c r="G16" s="8"/>
      <c r="H16" s="8"/>
      <c r="I16" s="287"/>
      <c r="J16" s="8"/>
      <c r="K16" s="8"/>
      <c r="L16" s="8"/>
      <c r="M16" s="8"/>
      <c r="N16" s="8"/>
    </row>
    <row r="17" spans="1:11" x14ac:dyDescent="0.25">
      <c r="A17" s="20" t="s">
        <v>365</v>
      </c>
      <c r="B17" s="38"/>
      <c r="C17" s="38"/>
      <c r="D17" s="38"/>
      <c r="E17" s="38"/>
      <c r="F17" s="38"/>
      <c r="G17" s="38"/>
      <c r="H17" s="38"/>
      <c r="I17" s="287"/>
      <c r="K17" s="8"/>
    </row>
    <row r="18" spans="1:11" ht="104.25" customHeight="1" x14ac:dyDescent="0.25">
      <c r="A18" s="493" t="s">
        <v>374</v>
      </c>
      <c r="B18" s="493"/>
      <c r="C18" s="493"/>
      <c r="D18" s="493"/>
      <c r="E18" s="493"/>
      <c r="F18" s="493"/>
      <c r="G18" s="493"/>
      <c r="H18" s="493"/>
      <c r="I18" s="287"/>
      <c r="K18" s="8"/>
    </row>
    <row r="19" spans="1:11" x14ac:dyDescent="0.25">
      <c r="A19" s="38"/>
      <c r="B19" s="38"/>
      <c r="C19" s="38"/>
      <c r="D19" s="38"/>
      <c r="E19" s="38"/>
      <c r="F19" s="38"/>
      <c r="G19" s="38"/>
      <c r="H19" s="38"/>
      <c r="I19" s="287"/>
      <c r="K19" s="8"/>
    </row>
    <row r="20" spans="1:11" x14ac:dyDescent="0.25">
      <c r="A20" s="20" t="s">
        <v>371</v>
      </c>
      <c r="B20" s="38"/>
      <c r="C20" s="38"/>
      <c r="D20" s="38"/>
      <c r="E20" s="38"/>
      <c r="F20" s="38"/>
      <c r="G20" s="38"/>
      <c r="H20" s="38"/>
      <c r="I20" s="287"/>
      <c r="K20" s="8"/>
    </row>
    <row r="21" spans="1:11" ht="91.5" customHeight="1" x14ac:dyDescent="0.25">
      <c r="A21" s="493" t="s">
        <v>373</v>
      </c>
      <c r="B21" s="493"/>
      <c r="C21" s="493"/>
      <c r="D21" s="493"/>
      <c r="E21" s="493"/>
      <c r="F21" s="493"/>
      <c r="G21" s="493"/>
      <c r="H21" s="493"/>
      <c r="I21" s="287"/>
      <c r="K21" s="8"/>
    </row>
    <row r="22" spans="1:11" x14ac:dyDescent="0.25">
      <c r="I22" s="287"/>
      <c r="K22" s="8"/>
    </row>
    <row r="23" spans="1:11" x14ac:dyDescent="0.25">
      <c r="I23" s="287"/>
      <c r="K23" s="8"/>
    </row>
    <row r="24" spans="1:11" x14ac:dyDescent="0.25">
      <c r="I24" s="287"/>
      <c r="K24" s="8"/>
    </row>
    <row r="25" spans="1:11" x14ac:dyDescent="0.25">
      <c r="I25" s="287"/>
      <c r="K25" s="8"/>
    </row>
    <row r="26" spans="1:11" x14ac:dyDescent="0.25">
      <c r="I26" s="287"/>
      <c r="K26" s="8"/>
    </row>
    <row r="27" spans="1:11" x14ac:dyDescent="0.25">
      <c r="I27" s="287"/>
      <c r="K27" s="8"/>
    </row>
    <row r="28" spans="1:11" x14ac:dyDescent="0.25">
      <c r="I28" s="287"/>
      <c r="K28" s="8"/>
    </row>
    <row r="29" spans="1:11" x14ac:dyDescent="0.25">
      <c r="I29" s="287"/>
      <c r="K29" s="8"/>
    </row>
    <row r="30" spans="1:11" x14ac:dyDescent="0.25">
      <c r="I30" s="287"/>
      <c r="K30" s="8"/>
    </row>
    <row r="31" spans="1:11" x14ac:dyDescent="0.25">
      <c r="I31" s="287"/>
      <c r="K31" s="8"/>
    </row>
    <row r="32" spans="1:11" x14ac:dyDescent="0.25">
      <c r="I32" s="287"/>
      <c r="K32" s="8"/>
    </row>
    <row r="33" spans="9:11" x14ac:dyDescent="0.25">
      <c r="I33" s="287"/>
      <c r="K33" s="8"/>
    </row>
    <row r="34" spans="9:11" x14ac:dyDescent="0.25">
      <c r="I34" s="287"/>
      <c r="K34" s="8"/>
    </row>
  </sheetData>
  <mergeCells count="11">
    <mergeCell ref="B4:C4"/>
    <mergeCell ref="A5:A13"/>
    <mergeCell ref="A18:H18"/>
    <mergeCell ref="A21:H21"/>
    <mergeCell ref="E10:E11"/>
    <mergeCell ref="D10:D11"/>
    <mergeCell ref="F10:F11"/>
    <mergeCell ref="G10:G11"/>
    <mergeCell ref="H10:H11"/>
    <mergeCell ref="A15:M15"/>
    <mergeCell ref="A14:M14"/>
  </mergeCells>
  <phoneticPr fontId="7"/>
  <conditionalFormatting sqref="D5:H13">
    <cfRule type="containsBlanks" dxfId="6" priority="1">
      <formula>LEN(TRIM(D5))=0</formula>
    </cfRule>
  </conditionalFormatting>
  <hyperlinks>
    <hyperlink ref="I1" location="目次!A1" display="目次に戻る" xr:uid="{76FCD080-511A-4505-BBD5-A53B6E94839E}"/>
  </hyperlinks>
  <pageMargins left="0.25" right="0.25" top="0.75" bottom="0.75" header="0.3" footer="0.3"/>
  <pageSetup paperSize="9" scale="9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C5ADE-D9B2-4203-A9A4-99E8F29A0A22}">
  <sheetPr codeName="Sheet31">
    <tabColor rgb="FFDCD4B6"/>
    <pageSetUpPr fitToPage="1"/>
  </sheetPr>
  <dimension ref="A1:P27"/>
  <sheetViews>
    <sheetView view="pageBreakPreview" zoomScaleNormal="100" zoomScaleSheetLayoutView="100" workbookViewId="0">
      <selection activeCell="F28" sqref="F28"/>
    </sheetView>
  </sheetViews>
  <sheetFormatPr defaultColWidth="9" defaultRowHeight="12" x14ac:dyDescent="0.25"/>
  <cols>
    <col min="1" max="1" width="9" style="8" customWidth="1"/>
    <col min="2" max="2" width="4.125" style="8" customWidth="1"/>
    <col min="3" max="3" width="22.5" style="8" customWidth="1"/>
    <col min="4" max="4" width="2.625" style="8" customWidth="1"/>
    <col min="5" max="5" width="4.125" style="8" customWidth="1"/>
    <col min="6" max="10" width="15.625" style="8" customWidth="1"/>
    <col min="11" max="11" width="9.75" style="8" bestFit="1" customWidth="1"/>
    <col min="12" max="12" width="15.625" style="8" customWidth="1"/>
    <col min="13" max="13" width="9.875" style="287" customWidth="1"/>
    <col min="14" max="16" width="9.875" style="8" customWidth="1"/>
    <col min="17" max="17" width="13" style="8" bestFit="1" customWidth="1"/>
    <col min="18" max="18" width="11" style="8" customWidth="1"/>
    <col min="19" max="21" width="9.875" style="8" customWidth="1"/>
    <col min="22" max="25" width="10.375" style="8" customWidth="1"/>
    <col min="26" max="16384" width="9" style="8"/>
  </cols>
  <sheetData>
    <row r="1" spans="1:16" s="7" customFormat="1" ht="18.75" x14ac:dyDescent="0.25">
      <c r="A1" s="3" t="s">
        <v>21</v>
      </c>
      <c r="B1" s="3"/>
      <c r="C1" s="3"/>
      <c r="D1" s="3"/>
      <c r="E1" s="3"/>
      <c r="F1" s="5"/>
      <c r="G1" s="5"/>
      <c r="H1" s="5"/>
      <c r="I1" s="5"/>
      <c r="J1" s="5"/>
      <c r="K1" s="284" t="s">
        <v>0</v>
      </c>
    </row>
    <row r="2" spans="1:16" x14ac:dyDescent="0.25">
      <c r="K2" s="287"/>
      <c r="M2" s="8"/>
    </row>
    <row r="3" spans="1:16" s="10" customFormat="1" x14ac:dyDescent="0.25">
      <c r="A3" s="9" t="s">
        <v>635</v>
      </c>
      <c r="B3" s="9"/>
      <c r="C3" s="9"/>
      <c r="D3" s="9"/>
      <c r="E3" s="9"/>
      <c r="K3" s="287"/>
    </row>
    <row r="4" spans="1:16" x14ac:dyDescent="0.25">
      <c r="A4" s="218" t="s">
        <v>361</v>
      </c>
      <c r="B4" s="516" t="s">
        <v>363</v>
      </c>
      <c r="C4" s="521"/>
      <c r="D4" s="521"/>
      <c r="E4" s="517"/>
      <c r="F4" s="239" t="s">
        <v>313</v>
      </c>
      <c r="G4" s="239" t="s">
        <v>170</v>
      </c>
      <c r="H4" s="239" t="s">
        <v>171</v>
      </c>
      <c r="I4" s="239" t="s">
        <v>314</v>
      </c>
      <c r="J4" s="239" t="s">
        <v>200</v>
      </c>
      <c r="K4" s="287"/>
      <c r="M4" s="8"/>
    </row>
    <row r="5" spans="1:16" x14ac:dyDescent="0.25">
      <c r="A5" s="527" t="s">
        <v>362</v>
      </c>
      <c r="B5" s="143" t="s">
        <v>205</v>
      </c>
      <c r="C5" s="144" t="s">
        <v>207</v>
      </c>
      <c r="D5" s="144" t="s">
        <v>315</v>
      </c>
      <c r="E5" s="11" t="s">
        <v>22</v>
      </c>
      <c r="F5" s="113">
        <v>138</v>
      </c>
      <c r="G5" s="113">
        <v>108</v>
      </c>
      <c r="H5" s="113">
        <v>111</v>
      </c>
      <c r="I5" s="113">
        <v>110</v>
      </c>
      <c r="J5" s="92">
        <v>98</v>
      </c>
      <c r="K5" s="287"/>
      <c r="M5" s="8"/>
    </row>
    <row r="6" spans="1:16" ht="16.149999999999999" customHeight="1" x14ac:dyDescent="0.25">
      <c r="A6" s="528"/>
      <c r="B6" s="523" t="s">
        <v>206</v>
      </c>
      <c r="C6" s="522" t="s">
        <v>194</v>
      </c>
      <c r="D6" s="144" t="s">
        <v>315</v>
      </c>
      <c r="E6" s="11" t="s">
        <v>89</v>
      </c>
      <c r="F6" s="113">
        <v>138</v>
      </c>
      <c r="G6" s="113">
        <v>107</v>
      </c>
      <c r="H6" s="92">
        <v>111</v>
      </c>
      <c r="I6" s="92">
        <v>110</v>
      </c>
      <c r="J6" s="92">
        <v>98</v>
      </c>
      <c r="K6" s="287"/>
      <c r="M6" s="8"/>
    </row>
    <row r="7" spans="1:16" ht="16.149999999999999" customHeight="1" x14ac:dyDescent="0.25">
      <c r="A7" s="528"/>
      <c r="B7" s="523"/>
      <c r="C7" s="522"/>
      <c r="D7" s="144" t="s">
        <v>315</v>
      </c>
      <c r="E7" s="11" t="s">
        <v>90</v>
      </c>
      <c r="F7" s="113">
        <v>10</v>
      </c>
      <c r="G7" s="113">
        <v>7</v>
      </c>
      <c r="H7" s="92">
        <v>10</v>
      </c>
      <c r="I7" s="92">
        <v>10</v>
      </c>
      <c r="J7" s="92">
        <v>5</v>
      </c>
      <c r="K7" s="287"/>
      <c r="M7" s="8"/>
    </row>
    <row r="8" spans="1:16" ht="16.149999999999999" customHeight="1" x14ac:dyDescent="0.25">
      <c r="A8" s="528"/>
      <c r="B8" s="523"/>
      <c r="C8" s="522"/>
      <c r="D8" s="144" t="s">
        <v>315</v>
      </c>
      <c r="E8" s="11" t="s">
        <v>196</v>
      </c>
      <c r="F8" s="92">
        <f t="shared" ref="F8:J8" si="0">SUM(F6:F7)</f>
        <v>148</v>
      </c>
      <c r="G8" s="92">
        <f t="shared" si="0"/>
        <v>114</v>
      </c>
      <c r="H8" s="92">
        <f t="shared" si="0"/>
        <v>121</v>
      </c>
      <c r="I8" s="92">
        <f t="shared" si="0"/>
        <v>120</v>
      </c>
      <c r="J8" s="92">
        <f t="shared" si="0"/>
        <v>103</v>
      </c>
      <c r="K8" s="287"/>
      <c r="M8" s="8"/>
    </row>
    <row r="9" spans="1:16" ht="16.149999999999999" customHeight="1" x14ac:dyDescent="0.25">
      <c r="A9" s="528"/>
      <c r="B9" s="523"/>
      <c r="C9" s="522" t="s">
        <v>110</v>
      </c>
      <c r="D9" s="142" t="s">
        <v>316</v>
      </c>
      <c r="E9" s="11" t="s">
        <v>89</v>
      </c>
      <c r="F9" s="12">
        <v>100</v>
      </c>
      <c r="G9" s="12">
        <v>99.1</v>
      </c>
      <c r="H9" s="12">
        <v>100</v>
      </c>
      <c r="I9" s="12">
        <v>100</v>
      </c>
      <c r="J9" s="122">
        <v>100</v>
      </c>
      <c r="K9" s="287"/>
      <c r="M9" s="8"/>
    </row>
    <row r="10" spans="1:16" ht="16.149999999999999" customHeight="1" x14ac:dyDescent="0.25">
      <c r="A10" s="528"/>
      <c r="B10" s="523"/>
      <c r="C10" s="522"/>
      <c r="D10" s="142" t="s">
        <v>316</v>
      </c>
      <c r="E10" s="11" t="s">
        <v>90</v>
      </c>
      <c r="F10" s="12">
        <v>56.5</v>
      </c>
      <c r="G10" s="12">
        <v>38.9</v>
      </c>
      <c r="H10" s="12">
        <v>66.7</v>
      </c>
      <c r="I10" s="12">
        <v>66.7</v>
      </c>
      <c r="J10" s="122">
        <v>63.6</v>
      </c>
      <c r="K10" s="287"/>
      <c r="M10" s="8"/>
    </row>
    <row r="11" spans="1:16" ht="16.149999999999999" customHeight="1" x14ac:dyDescent="0.25">
      <c r="A11" s="528"/>
      <c r="B11" s="523"/>
      <c r="C11" s="522"/>
      <c r="D11" s="142" t="s">
        <v>316</v>
      </c>
      <c r="E11" s="11" t="s">
        <v>196</v>
      </c>
      <c r="F11" s="13" t="s">
        <v>23</v>
      </c>
      <c r="G11" s="13" t="s">
        <v>23</v>
      </c>
      <c r="H11" s="12">
        <v>96</v>
      </c>
      <c r="I11" s="12">
        <v>88</v>
      </c>
      <c r="J11" s="122">
        <v>94.4</v>
      </c>
      <c r="K11" s="287"/>
      <c r="M11" s="8"/>
    </row>
    <row r="12" spans="1:16" ht="16.149999999999999" customHeight="1" x14ac:dyDescent="0.25">
      <c r="A12" s="528"/>
      <c r="B12" s="523"/>
      <c r="C12" s="142" t="s">
        <v>218</v>
      </c>
      <c r="D12" s="142" t="s">
        <v>316</v>
      </c>
      <c r="E12" s="11" t="s">
        <v>22</v>
      </c>
      <c r="F12" s="145">
        <v>79.099999999999994</v>
      </c>
      <c r="G12" s="145">
        <v>100</v>
      </c>
      <c r="H12" s="145">
        <v>88.7</v>
      </c>
      <c r="I12" s="145">
        <v>89.5</v>
      </c>
      <c r="J12" s="145">
        <v>100</v>
      </c>
      <c r="K12" s="287"/>
      <c r="M12" s="8"/>
    </row>
    <row r="13" spans="1:16" ht="16.149999999999999" customHeight="1" x14ac:dyDescent="0.25">
      <c r="A13" s="528"/>
      <c r="B13" s="523"/>
      <c r="C13" s="142" t="s">
        <v>217</v>
      </c>
      <c r="D13" s="144" t="s">
        <v>315</v>
      </c>
      <c r="E13" s="11" t="s">
        <v>196</v>
      </c>
      <c r="F13" s="13">
        <v>459</v>
      </c>
      <c r="G13" s="13">
        <v>477</v>
      </c>
      <c r="H13" s="13">
        <v>454</v>
      </c>
      <c r="I13" s="13">
        <v>363</v>
      </c>
      <c r="J13" s="13">
        <v>384</v>
      </c>
      <c r="K13" s="287"/>
      <c r="M13" s="8"/>
    </row>
    <row r="14" spans="1:16" ht="16.149999999999999" customHeight="1" x14ac:dyDescent="0.25">
      <c r="A14" s="528"/>
      <c r="B14" s="523"/>
      <c r="C14" s="11" t="s">
        <v>211</v>
      </c>
      <c r="D14" s="144" t="s">
        <v>315</v>
      </c>
      <c r="E14" s="11" t="s">
        <v>22</v>
      </c>
      <c r="F14" s="151">
        <v>97</v>
      </c>
      <c r="G14" s="151">
        <v>99</v>
      </c>
      <c r="H14" s="151">
        <v>94</v>
      </c>
      <c r="I14" s="151">
        <v>98</v>
      </c>
      <c r="J14" s="92">
        <v>84</v>
      </c>
      <c r="K14" s="287"/>
      <c r="M14" s="8"/>
    </row>
    <row r="15" spans="1:16" s="359" customFormat="1" ht="16.149999999999999" customHeight="1" x14ac:dyDescent="0.25">
      <c r="A15" s="528"/>
      <c r="B15" s="524" t="s">
        <v>216</v>
      </c>
      <c r="C15" s="148" t="s">
        <v>193</v>
      </c>
      <c r="D15" s="144" t="s">
        <v>315</v>
      </c>
      <c r="E15" s="11" t="s">
        <v>196</v>
      </c>
      <c r="F15" s="13">
        <v>10</v>
      </c>
      <c r="G15" s="13">
        <v>18</v>
      </c>
      <c r="H15" s="13">
        <v>9</v>
      </c>
      <c r="I15" s="13">
        <v>5</v>
      </c>
      <c r="J15" s="13">
        <v>8</v>
      </c>
      <c r="K15" s="287"/>
      <c r="L15" s="8"/>
      <c r="M15" s="8"/>
      <c r="N15" s="8"/>
      <c r="O15" s="8"/>
      <c r="P15" s="8"/>
    </row>
    <row r="16" spans="1:16" ht="16.149999999999999" customHeight="1" x14ac:dyDescent="0.25">
      <c r="A16" s="528"/>
      <c r="B16" s="525"/>
      <c r="C16" s="11" t="s">
        <v>212</v>
      </c>
      <c r="D16" s="144" t="s">
        <v>315</v>
      </c>
      <c r="E16" s="11" t="s">
        <v>196</v>
      </c>
      <c r="F16" s="13">
        <v>10</v>
      </c>
      <c r="G16" s="13">
        <v>17</v>
      </c>
      <c r="H16" s="13">
        <v>7</v>
      </c>
      <c r="I16" s="13">
        <v>8</v>
      </c>
      <c r="J16" s="13">
        <v>8</v>
      </c>
      <c r="K16" s="287"/>
      <c r="M16" s="8"/>
    </row>
    <row r="17" spans="1:16" ht="16.149999999999999" customHeight="1" x14ac:dyDescent="0.25">
      <c r="A17" s="529"/>
      <c r="B17" s="526"/>
      <c r="C17" s="150" t="s">
        <v>370</v>
      </c>
      <c r="D17" s="144" t="s">
        <v>315</v>
      </c>
      <c r="E17" s="11" t="s">
        <v>196</v>
      </c>
      <c r="F17" s="13">
        <v>3</v>
      </c>
      <c r="G17" s="13">
        <v>2</v>
      </c>
      <c r="H17" s="13">
        <v>1</v>
      </c>
      <c r="I17" s="13">
        <v>0</v>
      </c>
      <c r="J17" s="13">
        <v>0</v>
      </c>
      <c r="K17" s="287"/>
      <c r="M17" s="8"/>
    </row>
    <row r="18" spans="1:16" ht="32.25" customHeight="1" x14ac:dyDescent="0.25">
      <c r="A18" s="530" t="s">
        <v>378</v>
      </c>
      <c r="B18" s="530"/>
      <c r="C18" s="530"/>
      <c r="D18" s="530"/>
      <c r="E18" s="530"/>
      <c r="F18" s="530"/>
      <c r="G18" s="530"/>
      <c r="H18" s="530"/>
      <c r="I18" s="530"/>
      <c r="J18" s="530"/>
      <c r="K18" s="29"/>
      <c r="M18" s="8"/>
    </row>
    <row r="19" spans="1:16" x14ac:dyDescent="0.25">
      <c r="A19" s="93"/>
      <c r="B19" s="93"/>
      <c r="C19" s="93"/>
      <c r="D19" s="93"/>
      <c r="E19" s="93"/>
      <c r="F19" s="93"/>
      <c r="G19" s="93"/>
      <c r="H19" s="93"/>
      <c r="I19" s="93"/>
      <c r="J19" s="93"/>
      <c r="K19" s="29"/>
      <c r="M19" s="8"/>
    </row>
    <row r="20" spans="1:16" s="359" customFormat="1" ht="16.149999999999999" customHeight="1" x14ac:dyDescent="0.25">
      <c r="A20" s="20" t="s">
        <v>375</v>
      </c>
      <c r="B20" s="38"/>
      <c r="C20" s="38"/>
      <c r="D20" s="38"/>
      <c r="E20" s="38"/>
      <c r="F20" s="38"/>
      <c r="G20" s="38"/>
      <c r="H20" s="38"/>
      <c r="I20" s="93"/>
      <c r="J20" s="93"/>
      <c r="K20" s="291"/>
      <c r="L20" s="8"/>
      <c r="M20" s="8"/>
      <c r="N20" s="8"/>
      <c r="O20" s="8"/>
      <c r="P20" s="8"/>
    </row>
    <row r="21" spans="1:16" ht="163.5" customHeight="1" x14ac:dyDescent="0.25">
      <c r="A21" s="493" t="s">
        <v>377</v>
      </c>
      <c r="B21" s="493"/>
      <c r="C21" s="493"/>
      <c r="D21" s="493"/>
      <c r="E21" s="493"/>
      <c r="F21" s="493"/>
      <c r="G21" s="493"/>
      <c r="H21" s="493"/>
      <c r="I21" s="493"/>
      <c r="J21" s="493"/>
      <c r="K21" s="291"/>
      <c r="L21" s="322"/>
      <c r="M21" s="8"/>
    </row>
    <row r="22" spans="1:16" ht="14.25" x14ac:dyDescent="0.25">
      <c r="A22" s="38"/>
      <c r="B22" s="38"/>
      <c r="C22" s="38"/>
      <c r="D22" s="38"/>
      <c r="E22" s="38"/>
      <c r="F22" s="38"/>
      <c r="G22" s="38"/>
      <c r="H22" s="38"/>
      <c r="I22" s="38"/>
      <c r="J22" s="38"/>
      <c r="K22" s="291"/>
      <c r="L22" s="322"/>
      <c r="M22" s="8"/>
    </row>
    <row r="23" spans="1:16" x14ac:dyDescent="0.25">
      <c r="A23" s="20" t="s">
        <v>376</v>
      </c>
      <c r="B23" s="38"/>
      <c r="C23" s="38"/>
      <c r="D23" s="38"/>
      <c r="E23" s="38"/>
      <c r="F23" s="38"/>
      <c r="G23" s="38"/>
      <c r="H23" s="38"/>
      <c r="I23" s="93"/>
      <c r="J23" s="93"/>
      <c r="K23" s="287"/>
      <c r="M23" s="8"/>
    </row>
    <row r="24" spans="1:16" ht="153" customHeight="1" x14ac:dyDescent="0.25">
      <c r="A24" s="493" t="s">
        <v>673</v>
      </c>
      <c r="B24" s="493"/>
      <c r="C24" s="493"/>
      <c r="D24" s="493"/>
      <c r="E24" s="493"/>
      <c r="F24" s="493"/>
      <c r="G24" s="493"/>
      <c r="H24" s="493"/>
      <c r="I24" s="493"/>
      <c r="J24" s="493"/>
      <c r="K24" s="287"/>
      <c r="M24" s="8"/>
    </row>
    <row r="25" spans="1:16" x14ac:dyDescent="0.25">
      <c r="E25" s="15"/>
      <c r="K25" s="287"/>
      <c r="M25" s="8"/>
    </row>
    <row r="26" spans="1:16" ht="159.75" customHeight="1" x14ac:dyDescent="0.25">
      <c r="E26" s="15"/>
      <c r="K26" s="287"/>
      <c r="M26" s="8"/>
    </row>
    <row r="27" spans="1:16" x14ac:dyDescent="0.25">
      <c r="E27" s="15"/>
      <c r="K27" s="287"/>
      <c r="M27" s="8"/>
    </row>
  </sheetData>
  <mergeCells count="9">
    <mergeCell ref="B4:E4"/>
    <mergeCell ref="A21:J21"/>
    <mergeCell ref="A24:J24"/>
    <mergeCell ref="C6:C8"/>
    <mergeCell ref="C9:C11"/>
    <mergeCell ref="B6:B14"/>
    <mergeCell ref="B15:B17"/>
    <mergeCell ref="A5:A17"/>
    <mergeCell ref="A18:J18"/>
  </mergeCells>
  <phoneticPr fontId="7"/>
  <conditionalFormatting sqref="F5:J17">
    <cfRule type="containsBlanks" dxfId="5" priority="1">
      <formula>LEN(TRIM(F5))=0</formula>
    </cfRule>
  </conditionalFormatting>
  <hyperlinks>
    <hyperlink ref="K1" location="目次!A1" display="目次に戻る" xr:uid="{3E8B0A88-B6D1-4489-8581-CADD37505130}"/>
  </hyperlinks>
  <pageMargins left="0.25" right="0.25" top="0.75" bottom="0.75" header="0.3" footer="0.3"/>
  <pageSetup paperSize="9" scale="74"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6F35C-2E77-49FA-9E63-5B9B0DEB1775}">
  <sheetPr codeName="Sheet3">
    <tabColor rgb="FFDCD4B6"/>
    <pageSetUpPr fitToPage="1"/>
  </sheetPr>
  <dimension ref="A1:L28"/>
  <sheetViews>
    <sheetView view="pageBreakPreview" zoomScaleNormal="100" zoomScaleSheetLayoutView="100" workbookViewId="0">
      <selection activeCell="F28" sqref="F28"/>
    </sheetView>
  </sheetViews>
  <sheetFormatPr defaultColWidth="9" defaultRowHeight="12" x14ac:dyDescent="0.25"/>
  <cols>
    <col min="1" max="2" width="15.625" style="8" customWidth="1"/>
    <col min="3" max="3" width="2.625" style="8" customWidth="1"/>
    <col min="4" max="8" width="15.625" style="8" customWidth="1"/>
    <col min="9" max="9" width="9.75" style="8" bestFit="1" customWidth="1"/>
    <col min="10" max="10" width="15.625" style="8" customWidth="1"/>
    <col min="11" max="11" width="13.75" style="287" customWidth="1"/>
    <col min="12" max="13" width="9.875" style="8" customWidth="1"/>
    <col min="14" max="17" width="10.375" style="8" customWidth="1"/>
    <col min="18" max="16384" width="9" style="8"/>
  </cols>
  <sheetData>
    <row r="1" spans="1:12" s="7" customFormat="1" ht="18.75" x14ac:dyDescent="0.25">
      <c r="A1" s="3" t="s">
        <v>21</v>
      </c>
      <c r="B1" s="3"/>
      <c r="C1" s="4"/>
      <c r="D1" s="4"/>
      <c r="E1" s="4"/>
      <c r="I1" s="284" t="s">
        <v>0</v>
      </c>
    </row>
    <row r="2" spans="1:12" ht="12" customHeight="1" x14ac:dyDescent="0.25">
      <c r="I2" s="287"/>
      <c r="K2" s="8"/>
    </row>
    <row r="3" spans="1:12" s="10" customFormat="1" ht="12" customHeight="1" x14ac:dyDescent="0.25">
      <c r="A3" s="19" t="s">
        <v>620</v>
      </c>
      <c r="B3" s="38"/>
      <c r="C3" s="38"/>
      <c r="D3" s="38"/>
      <c r="E3" s="38"/>
      <c r="F3" s="38"/>
      <c r="G3" s="38"/>
      <c r="H3" s="38"/>
      <c r="I3" s="287"/>
      <c r="J3" s="8"/>
      <c r="K3" s="8"/>
      <c r="L3" s="8"/>
    </row>
    <row r="4" spans="1:12" s="10" customFormat="1" ht="12" customHeight="1" x14ac:dyDescent="0.25">
      <c r="A4" s="488" t="s">
        <v>360</v>
      </c>
      <c r="B4" s="489"/>
      <c r="C4" s="490"/>
      <c r="D4" s="239" t="s">
        <v>313</v>
      </c>
      <c r="E4" s="239" t="s">
        <v>170</v>
      </c>
      <c r="F4" s="239" t="s">
        <v>171</v>
      </c>
      <c r="G4" s="239" t="s">
        <v>314</v>
      </c>
      <c r="H4" s="239" t="s">
        <v>200</v>
      </c>
      <c r="I4" s="287"/>
      <c r="J4" s="8"/>
      <c r="K4" s="8"/>
      <c r="L4" s="8"/>
    </row>
    <row r="5" spans="1:12" s="10" customFormat="1" ht="12" customHeight="1" x14ac:dyDescent="0.25">
      <c r="A5" s="493" t="s">
        <v>326</v>
      </c>
      <c r="B5" s="493"/>
      <c r="C5" s="125" t="s">
        <v>316</v>
      </c>
      <c r="D5" s="127" t="s">
        <v>213</v>
      </c>
      <c r="E5" s="126">
        <v>100</v>
      </c>
      <c r="F5" s="126">
        <v>50</v>
      </c>
      <c r="G5" s="127" t="s">
        <v>213</v>
      </c>
      <c r="H5" s="127" t="s">
        <v>213</v>
      </c>
      <c r="I5" s="287"/>
      <c r="J5" s="8"/>
      <c r="K5" s="8"/>
      <c r="L5" s="8"/>
    </row>
    <row r="6" spans="1:12" s="10" customFormat="1" ht="12" customHeight="1" x14ac:dyDescent="0.25">
      <c r="A6" s="493" t="s">
        <v>337</v>
      </c>
      <c r="B6" s="493"/>
      <c r="C6" s="125" t="s">
        <v>316</v>
      </c>
      <c r="D6" s="127" t="s">
        <v>213</v>
      </c>
      <c r="E6" s="126">
        <v>38.9</v>
      </c>
      <c r="F6" s="126">
        <v>66.7</v>
      </c>
      <c r="G6" s="126">
        <v>66.7</v>
      </c>
      <c r="H6" s="126">
        <v>63.6</v>
      </c>
      <c r="I6" s="287"/>
      <c r="J6" s="8"/>
      <c r="K6" s="8"/>
      <c r="L6" s="8"/>
    </row>
    <row r="7" spans="1:12" s="10" customFormat="1" ht="12" customHeight="1" x14ac:dyDescent="0.25">
      <c r="A7" s="493" t="s">
        <v>325</v>
      </c>
      <c r="B7" s="493"/>
      <c r="C7" s="125" t="s">
        <v>316</v>
      </c>
      <c r="D7" s="127" t="s">
        <v>213</v>
      </c>
      <c r="E7" s="127" t="s">
        <v>213</v>
      </c>
      <c r="F7" s="127" t="s">
        <v>213</v>
      </c>
      <c r="G7" s="127" t="s">
        <v>213</v>
      </c>
      <c r="H7" s="127" t="s">
        <v>213</v>
      </c>
      <c r="I7" s="287"/>
      <c r="J7" s="8"/>
      <c r="K7" s="8"/>
      <c r="L7" s="8"/>
    </row>
    <row r="8" spans="1:12" s="10" customFormat="1" ht="12" customHeight="1" x14ac:dyDescent="0.25">
      <c r="A8" s="493" t="s">
        <v>327</v>
      </c>
      <c r="B8" s="493"/>
      <c r="C8" s="125" t="s">
        <v>316</v>
      </c>
      <c r="D8" s="127" t="s">
        <v>213</v>
      </c>
      <c r="E8" s="127" t="s">
        <v>213</v>
      </c>
      <c r="F8" s="126">
        <v>2.2999999999999998</v>
      </c>
      <c r="G8" s="126">
        <v>0.1</v>
      </c>
      <c r="H8" s="126">
        <v>0</v>
      </c>
      <c r="I8" s="287"/>
      <c r="J8" s="8"/>
      <c r="K8" s="8"/>
      <c r="L8" s="8"/>
    </row>
    <row r="9" spans="1:12" s="10" customFormat="1" ht="12" customHeight="1" x14ac:dyDescent="0.25">
      <c r="A9" s="493" t="s">
        <v>328</v>
      </c>
      <c r="B9" s="493"/>
      <c r="C9" s="125" t="s">
        <v>316</v>
      </c>
      <c r="D9" s="127" t="s">
        <v>213</v>
      </c>
      <c r="E9" s="127" t="s">
        <v>213</v>
      </c>
      <c r="F9" s="126">
        <v>0</v>
      </c>
      <c r="G9" s="126">
        <v>0</v>
      </c>
      <c r="H9" s="126">
        <v>0</v>
      </c>
      <c r="I9" s="287"/>
      <c r="J9" s="8"/>
      <c r="K9" s="8"/>
      <c r="L9" s="8"/>
    </row>
    <row r="10" spans="1:12" s="10" customFormat="1" ht="12" customHeight="1" x14ac:dyDescent="0.25">
      <c r="A10" s="493" t="s">
        <v>329</v>
      </c>
      <c r="B10" s="493"/>
      <c r="C10" s="125" t="s">
        <v>316</v>
      </c>
      <c r="D10" s="127" t="s">
        <v>213</v>
      </c>
      <c r="E10" s="127" t="s">
        <v>213</v>
      </c>
      <c r="F10" s="127" t="s">
        <v>213</v>
      </c>
      <c r="G10" s="127" t="s">
        <v>213</v>
      </c>
      <c r="H10" s="127" t="s">
        <v>213</v>
      </c>
      <c r="I10" s="287"/>
      <c r="J10" s="8"/>
      <c r="K10" s="8"/>
      <c r="L10" s="8"/>
    </row>
    <row r="11" spans="1:12" s="10" customFormat="1" ht="12" customHeight="1" x14ac:dyDescent="0.25">
      <c r="A11" s="493" t="s">
        <v>330</v>
      </c>
      <c r="B11" s="493"/>
      <c r="C11" s="125" t="s">
        <v>316</v>
      </c>
      <c r="D11" s="127" t="s">
        <v>213</v>
      </c>
      <c r="E11" s="127" t="s">
        <v>213</v>
      </c>
      <c r="F11" s="126">
        <v>0</v>
      </c>
      <c r="G11" s="126">
        <v>0</v>
      </c>
      <c r="H11" s="126">
        <v>0</v>
      </c>
      <c r="I11" s="287"/>
      <c r="J11" s="8"/>
      <c r="K11" s="8"/>
      <c r="L11" s="8"/>
    </row>
    <row r="12" spans="1:12" s="10" customFormat="1" ht="12" customHeight="1" x14ac:dyDescent="0.25">
      <c r="A12" s="493" t="s">
        <v>331</v>
      </c>
      <c r="B12" s="493"/>
      <c r="C12" s="125" t="s">
        <v>316</v>
      </c>
      <c r="D12" s="127" t="s">
        <v>213</v>
      </c>
      <c r="E12" s="127" t="s">
        <v>213</v>
      </c>
      <c r="F12" s="127" t="s">
        <v>213</v>
      </c>
      <c r="G12" s="127" t="s">
        <v>213</v>
      </c>
      <c r="H12" s="127" t="s">
        <v>213</v>
      </c>
      <c r="I12" s="287"/>
      <c r="J12" s="8"/>
      <c r="K12" s="8"/>
      <c r="L12" s="8"/>
    </row>
    <row r="13" spans="1:12" s="10" customFormat="1" ht="12" customHeight="1" x14ac:dyDescent="0.25">
      <c r="A13" s="493" t="s">
        <v>332</v>
      </c>
      <c r="B13" s="493"/>
      <c r="C13" s="125" t="s">
        <v>316</v>
      </c>
      <c r="D13" s="127" t="s">
        <v>213</v>
      </c>
      <c r="E13" s="127" t="s">
        <v>213</v>
      </c>
      <c r="F13" s="127" t="s">
        <v>213</v>
      </c>
      <c r="G13" s="127" t="s">
        <v>213</v>
      </c>
      <c r="H13" s="127" t="s">
        <v>213</v>
      </c>
      <c r="I13" s="287"/>
      <c r="J13" s="8"/>
      <c r="K13" s="8"/>
      <c r="L13" s="8"/>
    </row>
    <row r="14" spans="1:12" s="10" customFormat="1" ht="12" customHeight="1" x14ac:dyDescent="0.25">
      <c r="A14" s="493" t="s">
        <v>333</v>
      </c>
      <c r="B14" s="493"/>
      <c r="C14" s="125" t="s">
        <v>316</v>
      </c>
      <c r="D14" s="127" t="s">
        <v>213</v>
      </c>
      <c r="E14" s="127" t="s">
        <v>213</v>
      </c>
      <c r="F14" s="127" t="s">
        <v>213</v>
      </c>
      <c r="G14" s="127" t="s">
        <v>213</v>
      </c>
      <c r="H14" s="127" t="s">
        <v>213</v>
      </c>
      <c r="I14" s="287"/>
      <c r="J14" s="8"/>
      <c r="K14" s="8"/>
      <c r="L14" s="8"/>
    </row>
    <row r="15" spans="1:12" s="10" customFormat="1" ht="12" customHeight="1" x14ac:dyDescent="0.25">
      <c r="A15" s="493" t="s">
        <v>334</v>
      </c>
      <c r="B15" s="493"/>
      <c r="C15" s="125" t="s">
        <v>316</v>
      </c>
      <c r="D15" s="127" t="s">
        <v>213</v>
      </c>
      <c r="E15" s="127" t="s">
        <v>213</v>
      </c>
      <c r="F15" s="127" t="s">
        <v>213</v>
      </c>
      <c r="G15" s="127" t="s">
        <v>213</v>
      </c>
      <c r="H15" s="127" t="s">
        <v>213</v>
      </c>
      <c r="I15" s="287"/>
      <c r="J15" s="8"/>
      <c r="K15" s="8"/>
      <c r="L15" s="8"/>
    </row>
    <row r="16" spans="1:12" s="10" customFormat="1" ht="12" customHeight="1" x14ac:dyDescent="0.25">
      <c r="A16" s="493" t="s">
        <v>335</v>
      </c>
      <c r="B16" s="493"/>
      <c r="C16" s="125" t="s">
        <v>316</v>
      </c>
      <c r="D16" s="127" t="s">
        <v>213</v>
      </c>
      <c r="E16" s="127" t="s">
        <v>213</v>
      </c>
      <c r="F16" s="127" t="s">
        <v>213</v>
      </c>
      <c r="G16" s="127" t="s">
        <v>213</v>
      </c>
      <c r="H16" s="127" t="s">
        <v>213</v>
      </c>
      <c r="I16" s="287"/>
      <c r="J16" s="8"/>
      <c r="K16" s="8"/>
      <c r="L16" s="8"/>
    </row>
    <row r="17" spans="1:12" s="10" customFormat="1" ht="12" customHeight="1" x14ac:dyDescent="0.25">
      <c r="A17" s="493" t="s">
        <v>336</v>
      </c>
      <c r="B17" s="493"/>
      <c r="C17" s="125" t="s">
        <v>316</v>
      </c>
      <c r="D17" s="127" t="s">
        <v>213</v>
      </c>
      <c r="E17" s="127" t="s">
        <v>213</v>
      </c>
      <c r="F17" s="127" t="s">
        <v>213</v>
      </c>
      <c r="G17" s="127" t="s">
        <v>213</v>
      </c>
      <c r="H17" s="127" t="s">
        <v>213</v>
      </c>
      <c r="I17" s="287"/>
      <c r="J17" s="8"/>
      <c r="K17" s="8"/>
      <c r="L17" s="8"/>
    </row>
    <row r="18" spans="1:12" s="10" customFormat="1" ht="12" customHeight="1" x14ac:dyDescent="0.25">
      <c r="A18" s="25" t="s">
        <v>88</v>
      </c>
      <c r="B18" s="38"/>
      <c r="C18" s="38"/>
      <c r="D18" s="38"/>
      <c r="E18" s="38"/>
      <c r="F18" s="38"/>
      <c r="G18" s="38"/>
      <c r="H18" s="38"/>
      <c r="I18" s="287"/>
      <c r="J18" s="8"/>
      <c r="K18" s="8"/>
      <c r="L18" s="8"/>
    </row>
    <row r="19" spans="1:12" s="10" customFormat="1" ht="12" customHeight="1" x14ac:dyDescent="0.25">
      <c r="A19" s="512" t="s">
        <v>378</v>
      </c>
      <c r="B19" s="512"/>
      <c r="C19" s="512"/>
      <c r="D19" s="512"/>
      <c r="E19" s="512"/>
      <c r="F19" s="512"/>
      <c r="G19" s="512"/>
      <c r="H19" s="512"/>
      <c r="I19" s="287"/>
      <c r="J19" s="8"/>
      <c r="K19" s="8"/>
      <c r="L19" s="8"/>
    </row>
    <row r="20" spans="1:12" s="10" customFormat="1" ht="12" customHeight="1" x14ac:dyDescent="0.25">
      <c r="A20" s="512"/>
      <c r="B20" s="512"/>
      <c r="C20" s="512"/>
      <c r="D20" s="512"/>
      <c r="E20" s="512"/>
      <c r="F20" s="512"/>
      <c r="G20" s="512"/>
      <c r="H20" s="512"/>
      <c r="I20" s="287"/>
    </row>
    <row r="21" spans="1:12" s="10" customFormat="1" ht="12" customHeight="1" x14ac:dyDescent="0.25">
      <c r="A21" s="25" t="s">
        <v>345</v>
      </c>
      <c r="B21" s="9"/>
      <c r="C21" s="9"/>
      <c r="D21" s="9"/>
      <c r="E21" s="9"/>
      <c r="I21" s="287"/>
    </row>
    <row r="22" spans="1:12" s="10" customFormat="1" ht="12" customHeight="1" x14ac:dyDescent="0.25">
      <c r="A22" s="40" t="s">
        <v>348</v>
      </c>
      <c r="B22" s="9"/>
      <c r="C22" s="9"/>
      <c r="D22" s="9"/>
      <c r="E22" s="9"/>
      <c r="I22" s="287"/>
    </row>
    <row r="23" spans="1:12" s="10" customFormat="1" ht="12" customHeight="1" x14ac:dyDescent="0.25">
      <c r="A23" s="9"/>
      <c r="B23" s="9"/>
      <c r="C23" s="9"/>
      <c r="D23" s="9"/>
      <c r="E23" s="9"/>
      <c r="I23" s="287"/>
    </row>
    <row r="24" spans="1:12" ht="12" customHeight="1" x14ac:dyDescent="0.25">
      <c r="B24" s="25"/>
      <c r="C24" s="40"/>
      <c r="D24" s="40"/>
      <c r="E24" s="40"/>
      <c r="F24" s="40"/>
      <c r="I24" s="287"/>
      <c r="K24" s="8"/>
    </row>
    <row r="25" spans="1:12" ht="12" customHeight="1" x14ac:dyDescent="0.25">
      <c r="A25" s="432"/>
      <c r="B25" s="432"/>
      <c r="C25" s="432"/>
      <c r="D25" s="432"/>
      <c r="E25" s="432"/>
      <c r="F25" s="432"/>
      <c r="I25" s="287"/>
      <c r="K25" s="8"/>
    </row>
    <row r="26" spans="1:12" ht="12" customHeight="1" x14ac:dyDescent="0.25">
      <c r="A26" s="240"/>
      <c r="B26" s="240"/>
      <c r="C26" s="93"/>
      <c r="D26" s="93"/>
      <c r="E26" s="93"/>
      <c r="I26" s="287"/>
      <c r="K26" s="8"/>
    </row>
    <row r="27" spans="1:12" ht="12" customHeight="1" x14ac:dyDescent="0.25">
      <c r="I27" s="287"/>
      <c r="K27" s="8"/>
    </row>
    <row r="28" spans="1:12" x14ac:dyDescent="0.25">
      <c r="A28" s="15"/>
      <c r="B28" s="15"/>
      <c r="I28" s="287"/>
      <c r="K28" s="8"/>
    </row>
  </sheetData>
  <mergeCells count="16">
    <mergeCell ref="A25:F25"/>
    <mergeCell ref="A4:C4"/>
    <mergeCell ref="A5:B5"/>
    <mergeCell ref="A6:B6"/>
    <mergeCell ref="A7:B7"/>
    <mergeCell ref="A8:B8"/>
    <mergeCell ref="A9:B9"/>
    <mergeCell ref="A10:B10"/>
    <mergeCell ref="A11:B11"/>
    <mergeCell ref="A12:B12"/>
    <mergeCell ref="A13:B13"/>
    <mergeCell ref="A14:B14"/>
    <mergeCell ref="A15:B15"/>
    <mergeCell ref="A16:B16"/>
    <mergeCell ref="A17:B17"/>
    <mergeCell ref="A19:H20"/>
  </mergeCells>
  <phoneticPr fontId="7"/>
  <hyperlinks>
    <hyperlink ref="I1" location="目次!A1" display="目次に戻る" xr:uid="{6DD605B0-A1B0-4E58-BDD6-14C8B4A928C6}"/>
  </hyperlinks>
  <pageMargins left="0.25" right="0.25"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569BB-FF77-42B3-99E9-B8DBED44FBAC}">
  <sheetPr>
    <tabColor rgb="FFDCD4B6"/>
    <pageSetUpPr fitToPage="1"/>
  </sheetPr>
  <dimension ref="A1:L13"/>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20.25" style="8" customWidth="1"/>
    <col min="3" max="3" width="2.625" style="8" customWidth="1"/>
    <col min="4" max="4" width="14.5" style="8" customWidth="1"/>
    <col min="5" max="5" width="13.5" style="8" customWidth="1"/>
    <col min="6" max="8" width="15.625" style="8" customWidth="1"/>
    <col min="9" max="9" width="9.75" style="8" bestFit="1" customWidth="1"/>
    <col min="10" max="10" width="15.625" style="8" customWidth="1"/>
    <col min="11" max="11" width="9.875" style="287" customWidth="1"/>
    <col min="12" max="14" width="9.875" style="8" customWidth="1"/>
    <col min="15" max="15" width="11" style="8" customWidth="1"/>
    <col min="16" max="18" width="9.875" style="8" customWidth="1"/>
    <col min="19" max="22" width="10.375" style="8" customWidth="1"/>
    <col min="23" max="16384" width="9" style="8"/>
  </cols>
  <sheetData>
    <row r="1" spans="1:12" s="7" customFormat="1" ht="18.75" x14ac:dyDescent="0.25">
      <c r="A1" s="3" t="s">
        <v>21</v>
      </c>
      <c r="B1" s="3"/>
      <c r="C1" s="3"/>
      <c r="D1" s="5"/>
      <c r="E1" s="5"/>
      <c r="F1" s="5"/>
      <c r="G1" s="5"/>
      <c r="H1" s="5"/>
      <c r="I1" s="284" t="s">
        <v>0</v>
      </c>
    </row>
    <row r="2" spans="1:12" x14ac:dyDescent="0.25">
      <c r="I2" s="287"/>
      <c r="K2" s="8"/>
    </row>
    <row r="3" spans="1:12" s="10" customFormat="1" x14ac:dyDescent="0.25">
      <c r="A3" s="9" t="s">
        <v>634</v>
      </c>
      <c r="B3" s="9"/>
      <c r="C3" s="9"/>
      <c r="I3" s="8"/>
      <c r="J3" s="8"/>
      <c r="K3" s="8"/>
      <c r="L3" s="8"/>
    </row>
    <row r="4" spans="1:12" s="10" customFormat="1" ht="24" customHeight="1" x14ac:dyDescent="0.25">
      <c r="A4" s="509" t="s">
        <v>440</v>
      </c>
      <c r="B4" s="510"/>
      <c r="C4" s="511"/>
      <c r="D4" s="467" t="s">
        <v>534</v>
      </c>
      <c r="E4" s="468"/>
      <c r="F4" s="468"/>
      <c r="G4" s="468"/>
      <c r="H4" s="469"/>
      <c r="I4" s="8"/>
      <c r="J4" s="8"/>
      <c r="K4" s="8"/>
      <c r="L4" s="8"/>
    </row>
    <row r="5" spans="1:12" x14ac:dyDescent="0.25">
      <c r="A5" s="197" t="s">
        <v>20</v>
      </c>
      <c r="B5" s="476" t="s">
        <v>317</v>
      </c>
      <c r="C5" s="477"/>
      <c r="D5" s="196" t="s">
        <v>313</v>
      </c>
      <c r="E5" s="196" t="s">
        <v>170</v>
      </c>
      <c r="F5" s="196" t="s">
        <v>171</v>
      </c>
      <c r="G5" s="196" t="s">
        <v>314</v>
      </c>
      <c r="H5" s="196" t="s">
        <v>200</v>
      </c>
      <c r="K5" s="8"/>
    </row>
    <row r="6" spans="1:12" ht="24" customHeight="1" x14ac:dyDescent="0.25">
      <c r="A6" s="531" t="s">
        <v>337</v>
      </c>
      <c r="B6" s="11" t="s">
        <v>535</v>
      </c>
      <c r="C6" s="119" t="s">
        <v>366</v>
      </c>
      <c r="D6" s="92">
        <v>26157</v>
      </c>
      <c r="E6" s="92">
        <v>38380</v>
      </c>
      <c r="F6" s="92">
        <v>25318</v>
      </c>
      <c r="G6" s="92">
        <v>28736</v>
      </c>
      <c r="H6" s="92">
        <v>27368</v>
      </c>
      <c r="K6" s="8"/>
    </row>
    <row r="7" spans="1:12" ht="24" customHeight="1" x14ac:dyDescent="0.25">
      <c r="A7" s="532"/>
      <c r="B7" s="11" t="s">
        <v>537</v>
      </c>
      <c r="C7" s="119" t="s">
        <v>316</v>
      </c>
      <c r="D7" s="348" t="s">
        <v>666</v>
      </c>
      <c r="E7" s="348" t="s">
        <v>666</v>
      </c>
      <c r="F7" s="348" t="s">
        <v>666</v>
      </c>
      <c r="G7" s="350">
        <v>71.099999999999994</v>
      </c>
      <c r="H7" s="350">
        <v>70.8</v>
      </c>
      <c r="K7" s="8"/>
    </row>
    <row r="8" spans="1:12" ht="24" customHeight="1" x14ac:dyDescent="0.25">
      <c r="A8" s="533"/>
      <c r="B8" s="108" t="s">
        <v>533</v>
      </c>
      <c r="C8" s="246" t="s">
        <v>195</v>
      </c>
      <c r="D8" s="92">
        <v>82</v>
      </c>
      <c r="E8" s="92">
        <v>87</v>
      </c>
      <c r="F8" s="92">
        <v>87</v>
      </c>
      <c r="G8" s="92">
        <v>78</v>
      </c>
      <c r="H8" s="92">
        <v>75</v>
      </c>
      <c r="K8" s="8"/>
    </row>
    <row r="9" spans="1:12" x14ac:dyDescent="0.25">
      <c r="A9" s="8" t="s">
        <v>464</v>
      </c>
      <c r="B9" s="93"/>
      <c r="C9" s="106"/>
      <c r="D9" s="146"/>
      <c r="E9" s="146"/>
      <c r="F9" s="146"/>
      <c r="G9" s="287"/>
      <c r="K9" s="8"/>
    </row>
    <row r="10" spans="1:12" x14ac:dyDescent="0.25">
      <c r="A10" s="8" t="s">
        <v>712</v>
      </c>
      <c r="B10" s="29"/>
      <c r="C10" s="29"/>
      <c r="D10" s="24"/>
      <c r="E10" s="24"/>
      <c r="F10" s="24"/>
      <c r="G10" s="287"/>
      <c r="K10" s="8"/>
    </row>
    <row r="11" spans="1:12" x14ac:dyDescent="0.25">
      <c r="A11" s="8" t="s">
        <v>471</v>
      </c>
      <c r="B11" s="29"/>
      <c r="C11" s="29"/>
      <c r="D11" s="24"/>
      <c r="E11" s="24"/>
      <c r="F11" s="24"/>
      <c r="G11" s="287"/>
      <c r="K11" s="8"/>
    </row>
    <row r="12" spans="1:12" x14ac:dyDescent="0.25">
      <c r="A12" s="8" t="s">
        <v>536</v>
      </c>
      <c r="G12" s="287"/>
      <c r="K12" s="8"/>
    </row>
    <row r="13" spans="1:12" x14ac:dyDescent="0.25">
      <c r="B13" s="25"/>
      <c r="C13" s="25"/>
      <c r="G13" s="287"/>
      <c r="K13" s="8"/>
    </row>
  </sheetData>
  <mergeCells count="4">
    <mergeCell ref="A6:A8"/>
    <mergeCell ref="A4:C4"/>
    <mergeCell ref="D4:H4"/>
    <mergeCell ref="B5:C5"/>
  </mergeCells>
  <phoneticPr fontId="7"/>
  <conditionalFormatting sqref="D6:H8">
    <cfRule type="containsBlanks" dxfId="4" priority="1">
      <formula>LEN(TRIM(D6))=0</formula>
    </cfRule>
  </conditionalFormatting>
  <hyperlinks>
    <hyperlink ref="I1" location="目次!A1" display="目次に戻る" xr:uid="{A452B7B6-5005-45EF-BD81-2082C0EFF405}"/>
  </hyperlinks>
  <pageMargins left="0.25" right="0.25" top="0.75" bottom="0.75" header="0.3" footer="0.3"/>
  <pageSetup paperSize="9" orientation="landscape" r:id="rId1"/>
  <colBreaks count="1" manualBreakCount="1">
    <brk id="21"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0A2EE-FADB-40D8-A5BA-FA7C0D29363E}">
  <sheetPr codeName="Sheet32">
    <tabColor rgb="FFDCD4B6"/>
    <pageSetUpPr fitToPage="1"/>
  </sheetPr>
  <dimension ref="A1:E10"/>
  <sheetViews>
    <sheetView view="pageBreakPreview" zoomScaleNormal="100" zoomScaleSheetLayoutView="100" workbookViewId="0">
      <selection activeCell="F28" sqref="F28"/>
    </sheetView>
  </sheetViews>
  <sheetFormatPr defaultColWidth="9" defaultRowHeight="12" x14ac:dyDescent="0.25"/>
  <cols>
    <col min="1" max="1" width="19.875" style="8" customWidth="1"/>
    <col min="2" max="2" width="34.125" style="15" customWidth="1"/>
    <col min="3" max="3" width="25.75" style="15" customWidth="1"/>
    <col min="4" max="4" width="15.625" style="8" customWidth="1"/>
    <col min="5" max="5" width="9.75" style="287" bestFit="1" customWidth="1"/>
    <col min="6" max="9" width="9.875" style="8" customWidth="1"/>
    <col min="10" max="10" width="11" style="8" customWidth="1"/>
    <col min="11" max="13" width="9.875" style="8" customWidth="1"/>
    <col min="14" max="17" width="10.375" style="8" customWidth="1"/>
    <col min="18" max="16384" width="9" style="8"/>
  </cols>
  <sheetData>
    <row r="1" spans="1:5" s="7" customFormat="1" ht="18.75" x14ac:dyDescent="0.25">
      <c r="A1" s="3" t="s">
        <v>21</v>
      </c>
      <c r="B1" s="33"/>
      <c r="C1" s="33"/>
      <c r="E1" s="284" t="s">
        <v>0</v>
      </c>
    </row>
    <row r="2" spans="1:5" ht="14.65" customHeight="1" x14ac:dyDescent="0.25">
      <c r="B2" s="8"/>
      <c r="C2" s="8"/>
    </row>
    <row r="3" spans="1:5" s="10" customFormat="1" x14ac:dyDescent="0.25">
      <c r="A3" s="9" t="s">
        <v>633</v>
      </c>
      <c r="B3" s="29"/>
      <c r="C3" s="29"/>
      <c r="E3" s="287"/>
    </row>
    <row r="4" spans="1:5" s="233" customFormat="1" x14ac:dyDescent="0.25">
      <c r="A4" s="197" t="s">
        <v>385</v>
      </c>
      <c r="B4" s="232" t="s">
        <v>307</v>
      </c>
      <c r="C4" s="232" t="s">
        <v>461</v>
      </c>
      <c r="D4" s="196" t="s">
        <v>306</v>
      </c>
      <c r="E4" s="292"/>
    </row>
    <row r="5" spans="1:5" ht="12" customHeight="1" x14ac:dyDescent="0.25">
      <c r="A5" s="534" t="s">
        <v>386</v>
      </c>
      <c r="B5" s="234" t="s">
        <v>460</v>
      </c>
      <c r="C5" s="234" t="s">
        <v>308</v>
      </c>
      <c r="D5" s="235">
        <v>0.29399999999999998</v>
      </c>
    </row>
    <row r="6" spans="1:5" ht="12" customHeight="1" x14ac:dyDescent="0.25">
      <c r="A6" s="535"/>
      <c r="B6" s="234" t="s">
        <v>457</v>
      </c>
      <c r="C6" s="234" t="s">
        <v>310</v>
      </c>
      <c r="D6" s="235">
        <v>0.66900000000000004</v>
      </c>
    </row>
    <row r="7" spans="1:5" ht="12" customHeight="1" x14ac:dyDescent="0.25">
      <c r="A7" s="535"/>
      <c r="B7" s="234" t="s">
        <v>458</v>
      </c>
      <c r="C7" s="234" t="s">
        <v>310</v>
      </c>
      <c r="D7" s="235">
        <v>0.66500000000000004</v>
      </c>
    </row>
    <row r="8" spans="1:5" ht="12" customHeight="1" x14ac:dyDescent="0.25">
      <c r="A8" s="536"/>
      <c r="B8" s="234" t="s">
        <v>309</v>
      </c>
      <c r="C8" s="234" t="s">
        <v>311</v>
      </c>
      <c r="D8" s="235">
        <v>0.51</v>
      </c>
    </row>
    <row r="9" spans="1:5" x14ac:dyDescent="0.25">
      <c r="A9" s="8" t="s">
        <v>456</v>
      </c>
    </row>
    <row r="10" spans="1:5" x14ac:dyDescent="0.25">
      <c r="A10" s="8" t="s">
        <v>459</v>
      </c>
    </row>
  </sheetData>
  <mergeCells count="1">
    <mergeCell ref="A5:A8"/>
  </mergeCells>
  <phoneticPr fontId="7"/>
  <hyperlinks>
    <hyperlink ref="E1" location="目次!A1" display="目次に戻る" xr:uid="{561F7F63-D4FE-44C6-B336-32A2E2612865}"/>
  </hyperlinks>
  <pageMargins left="0.25" right="0.25" top="0.75" bottom="0.75" header="0.3" footer="0.3"/>
  <pageSetup paperSize="9" orientation="landscape" r:id="rId1"/>
  <colBreaks count="1" manualBreakCount="1">
    <brk id="17"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8DF79-384E-436F-B247-BB600278216E}">
  <sheetPr codeName="Sheet33">
    <tabColor rgb="FFDCD4B6"/>
    <pageSetUpPr fitToPage="1"/>
  </sheetPr>
  <dimension ref="A1:L29"/>
  <sheetViews>
    <sheetView view="pageBreakPreview" zoomScaleNormal="100" zoomScaleSheetLayoutView="100" workbookViewId="0">
      <selection activeCell="F28" sqref="F28"/>
    </sheetView>
  </sheetViews>
  <sheetFormatPr defaultColWidth="9" defaultRowHeight="12" x14ac:dyDescent="0.25"/>
  <cols>
    <col min="1" max="2" width="18.25" style="8" customWidth="1"/>
    <col min="3" max="3" width="18.875" style="15" bestFit="1" customWidth="1"/>
    <col min="4" max="5" width="10.625" style="8" customWidth="1"/>
    <col min="6" max="8" width="8.625" style="8" customWidth="1"/>
    <col min="9" max="9" width="10.625" style="8" customWidth="1"/>
    <col min="10" max="10" width="9.75" style="287" bestFit="1" customWidth="1"/>
    <col min="11" max="13" width="9.875" style="8" customWidth="1"/>
    <col min="14" max="17" width="10.375" style="8" customWidth="1"/>
    <col min="18" max="16384" width="9" style="8"/>
  </cols>
  <sheetData>
    <row r="1" spans="1:12" s="7" customFormat="1" ht="18.75" x14ac:dyDescent="0.25">
      <c r="A1" s="3" t="s">
        <v>21</v>
      </c>
      <c r="B1" s="3"/>
      <c r="C1" s="114"/>
      <c r="H1" s="6"/>
      <c r="J1" s="284" t="s">
        <v>0</v>
      </c>
    </row>
    <row r="2" spans="1:12" x14ac:dyDescent="0.25">
      <c r="C2" s="8"/>
    </row>
    <row r="3" spans="1:12" s="10" customFormat="1" x14ac:dyDescent="0.25">
      <c r="A3" s="9" t="s">
        <v>632</v>
      </c>
      <c r="B3" s="9"/>
      <c r="C3" s="29"/>
      <c r="J3" s="287"/>
    </row>
    <row r="4" spans="1:12" s="10" customFormat="1" x14ac:dyDescent="0.25">
      <c r="A4" s="548" t="s">
        <v>387</v>
      </c>
      <c r="B4" s="538" t="s">
        <v>779</v>
      </c>
      <c r="C4" s="539"/>
      <c r="D4" s="544" t="s">
        <v>388</v>
      </c>
      <c r="E4" s="544" t="s">
        <v>277</v>
      </c>
      <c r="F4" s="216" t="s">
        <v>296</v>
      </c>
      <c r="G4" s="217"/>
      <c r="H4" s="217"/>
      <c r="I4" s="544" t="s">
        <v>292</v>
      </c>
      <c r="J4" s="287"/>
      <c r="K4" s="8"/>
      <c r="L4" s="8"/>
    </row>
    <row r="5" spans="1:12" s="133" customFormat="1" ht="28.9" customHeight="1" x14ac:dyDescent="0.25">
      <c r="A5" s="548"/>
      <c r="B5" s="540"/>
      <c r="C5" s="541"/>
      <c r="D5" s="545"/>
      <c r="E5" s="545"/>
      <c r="F5" s="218" t="s">
        <v>93</v>
      </c>
      <c r="G5" s="218" t="s">
        <v>94</v>
      </c>
      <c r="H5" s="218" t="s">
        <v>189</v>
      </c>
      <c r="I5" s="545"/>
      <c r="J5" s="287"/>
    </row>
    <row r="6" spans="1:12" ht="12" customHeight="1" x14ac:dyDescent="0.25">
      <c r="A6" s="429" t="s">
        <v>337</v>
      </c>
      <c r="B6" s="542" t="s">
        <v>276</v>
      </c>
      <c r="C6" s="543"/>
      <c r="D6" s="219" t="s">
        <v>286</v>
      </c>
      <c r="E6" s="27" t="s">
        <v>278</v>
      </c>
      <c r="F6" s="221">
        <v>530</v>
      </c>
      <c r="G6" s="221">
        <v>349</v>
      </c>
      <c r="H6" s="221">
        <v>729</v>
      </c>
      <c r="I6" s="221" t="s">
        <v>284</v>
      </c>
    </row>
    <row r="7" spans="1:12" ht="12" customHeight="1" x14ac:dyDescent="0.25">
      <c r="A7" s="430"/>
      <c r="B7" s="542" t="s">
        <v>279</v>
      </c>
      <c r="C7" s="543"/>
      <c r="D7" s="219" t="s">
        <v>286</v>
      </c>
      <c r="E7" s="26" t="s">
        <v>780</v>
      </c>
      <c r="F7" s="221">
        <v>94</v>
      </c>
      <c r="G7" s="221">
        <v>35</v>
      </c>
      <c r="H7" s="221">
        <v>230</v>
      </c>
      <c r="I7" s="221" t="s">
        <v>284</v>
      </c>
      <c r="J7" s="293"/>
    </row>
    <row r="8" spans="1:12" ht="12" customHeight="1" x14ac:dyDescent="0.25">
      <c r="A8" s="430"/>
      <c r="B8" s="497" t="s">
        <v>280</v>
      </c>
      <c r="C8" s="499"/>
      <c r="D8" s="219" t="s">
        <v>286</v>
      </c>
      <c r="E8" s="14" t="s">
        <v>283</v>
      </c>
      <c r="F8" s="224">
        <v>1515</v>
      </c>
      <c r="G8" s="222">
        <v>1390</v>
      </c>
      <c r="H8" s="221">
        <v>252</v>
      </c>
      <c r="I8" s="221" t="s">
        <v>284</v>
      </c>
      <c r="J8" s="293"/>
    </row>
    <row r="9" spans="1:12" ht="12" customHeight="1" x14ac:dyDescent="0.25">
      <c r="A9" s="430"/>
      <c r="B9" s="546" t="s">
        <v>281</v>
      </c>
      <c r="C9" s="27" t="s">
        <v>282</v>
      </c>
      <c r="D9" s="219" t="s">
        <v>286</v>
      </c>
      <c r="E9" s="110" t="s">
        <v>284</v>
      </c>
      <c r="F9" s="221">
        <v>244</v>
      </c>
      <c r="G9" s="221">
        <v>38</v>
      </c>
      <c r="H9" s="221">
        <v>24</v>
      </c>
      <c r="I9" s="221" t="s">
        <v>284</v>
      </c>
      <c r="J9" s="293"/>
    </row>
    <row r="10" spans="1:12" ht="12" customHeight="1" x14ac:dyDescent="0.25">
      <c r="A10" s="430"/>
      <c r="B10" s="547"/>
      <c r="C10" s="27" t="s">
        <v>285</v>
      </c>
      <c r="D10" s="27" t="s">
        <v>286</v>
      </c>
      <c r="E10" s="14" t="s">
        <v>284</v>
      </c>
      <c r="F10" s="223">
        <v>935</v>
      </c>
      <c r="G10" s="145">
        <v>470</v>
      </c>
      <c r="H10" s="145">
        <v>737</v>
      </c>
      <c r="I10" s="145" t="s">
        <v>284</v>
      </c>
      <c r="J10" s="293"/>
    </row>
    <row r="11" spans="1:12" ht="12" customHeight="1" x14ac:dyDescent="0.25">
      <c r="A11" s="430"/>
      <c r="B11" s="542" t="s">
        <v>287</v>
      </c>
      <c r="C11" s="543"/>
      <c r="D11" s="219" t="s">
        <v>290</v>
      </c>
      <c r="E11" s="27" t="s">
        <v>291</v>
      </c>
      <c r="F11" s="221">
        <v>149</v>
      </c>
      <c r="G11" s="221">
        <v>75</v>
      </c>
      <c r="H11" s="221">
        <v>79</v>
      </c>
      <c r="I11" s="219">
        <v>60</v>
      </c>
      <c r="J11" s="285"/>
    </row>
    <row r="12" spans="1:12" ht="12" customHeight="1" x14ac:dyDescent="0.25">
      <c r="A12" s="430"/>
      <c r="B12" s="542" t="s">
        <v>288</v>
      </c>
      <c r="C12" s="543"/>
      <c r="D12" s="219" t="s">
        <v>290</v>
      </c>
      <c r="E12" s="27" t="s">
        <v>291</v>
      </c>
      <c r="F12" s="221">
        <v>47</v>
      </c>
      <c r="G12" s="221">
        <v>78</v>
      </c>
      <c r="H12" s="221">
        <v>48</v>
      </c>
      <c r="I12" s="219">
        <v>65</v>
      </c>
      <c r="J12" s="285"/>
    </row>
    <row r="13" spans="1:12" ht="12" customHeight="1" x14ac:dyDescent="0.25">
      <c r="A13" s="430"/>
      <c r="B13" s="497" t="s">
        <v>670</v>
      </c>
      <c r="C13" s="499"/>
      <c r="D13" s="219" t="s">
        <v>290</v>
      </c>
      <c r="E13" s="27" t="s">
        <v>291</v>
      </c>
      <c r="F13" s="145">
        <v>1292</v>
      </c>
      <c r="G13" s="221">
        <v>830</v>
      </c>
      <c r="H13" s="221">
        <v>1682</v>
      </c>
      <c r="I13" s="221" t="s">
        <v>284</v>
      </c>
      <c r="J13" s="293"/>
    </row>
    <row r="14" spans="1:12" ht="12" customHeight="1" x14ac:dyDescent="0.25">
      <c r="A14" s="430"/>
      <c r="B14" s="497" t="s">
        <v>669</v>
      </c>
      <c r="C14" s="499"/>
      <c r="D14" s="219" t="s">
        <v>290</v>
      </c>
      <c r="E14" s="27" t="s">
        <v>291</v>
      </c>
      <c r="F14" s="145">
        <v>574</v>
      </c>
      <c r="G14" s="221">
        <v>550</v>
      </c>
      <c r="H14" s="221">
        <v>727</v>
      </c>
      <c r="I14" s="219">
        <v>55</v>
      </c>
      <c r="J14" s="285"/>
    </row>
    <row r="15" spans="1:12" ht="12" customHeight="1" x14ac:dyDescent="0.25">
      <c r="A15" s="431"/>
      <c r="B15" s="542" t="s">
        <v>289</v>
      </c>
      <c r="C15" s="543"/>
      <c r="D15" s="27" t="s">
        <v>290</v>
      </c>
      <c r="E15" s="27" t="s">
        <v>293</v>
      </c>
      <c r="F15" s="145" t="s">
        <v>284</v>
      </c>
      <c r="G15" s="145" t="s">
        <v>284</v>
      </c>
      <c r="H15" s="145">
        <v>1142</v>
      </c>
      <c r="I15" s="145" t="s">
        <v>284</v>
      </c>
      <c r="J15" s="293"/>
    </row>
    <row r="16" spans="1:12" x14ac:dyDescent="0.25">
      <c r="A16" s="8" t="s">
        <v>294</v>
      </c>
      <c r="D16" s="15"/>
    </row>
    <row r="17" spans="1:10" x14ac:dyDescent="0.25">
      <c r="A17" s="8" t="s">
        <v>295</v>
      </c>
      <c r="D17" s="15"/>
    </row>
    <row r="18" spans="1:10" x14ac:dyDescent="0.25">
      <c r="D18" s="15"/>
    </row>
    <row r="19" spans="1:10" x14ac:dyDescent="0.25">
      <c r="A19" s="9" t="s">
        <v>671</v>
      </c>
      <c r="B19" s="9"/>
      <c r="D19" s="15"/>
    </row>
    <row r="20" spans="1:10" ht="170.25" customHeight="1" x14ac:dyDescent="0.25">
      <c r="A20" s="537" t="s">
        <v>672</v>
      </c>
      <c r="B20" s="537"/>
      <c r="C20" s="537"/>
      <c r="D20" s="537"/>
      <c r="E20" s="537"/>
      <c r="F20" s="537"/>
      <c r="G20" s="537"/>
      <c r="H20" s="537"/>
      <c r="I20" s="537"/>
      <c r="J20" s="294"/>
    </row>
    <row r="21" spans="1:10" x14ac:dyDescent="0.25">
      <c r="D21" s="15"/>
    </row>
    <row r="22" spans="1:10" x14ac:dyDescent="0.25">
      <c r="D22" s="15"/>
    </row>
    <row r="23" spans="1:10" x14ac:dyDescent="0.25">
      <c r="D23" s="15"/>
    </row>
    <row r="24" spans="1:10" x14ac:dyDescent="0.25">
      <c r="D24" s="15"/>
    </row>
    <row r="25" spans="1:10" x14ac:dyDescent="0.25">
      <c r="C25" s="8"/>
    </row>
    <row r="26" spans="1:10" x14ac:dyDescent="0.25">
      <c r="C26" s="8"/>
    </row>
    <row r="27" spans="1:10" x14ac:dyDescent="0.25">
      <c r="C27" s="8"/>
    </row>
    <row r="28" spans="1:10" x14ac:dyDescent="0.25">
      <c r="C28" s="8"/>
    </row>
    <row r="29" spans="1:10" x14ac:dyDescent="0.25">
      <c r="C29" s="8"/>
    </row>
  </sheetData>
  <mergeCells count="16">
    <mergeCell ref="A20:I20"/>
    <mergeCell ref="A6:A15"/>
    <mergeCell ref="B4:C5"/>
    <mergeCell ref="B11:C11"/>
    <mergeCell ref="B12:C12"/>
    <mergeCell ref="B13:C13"/>
    <mergeCell ref="B14:C14"/>
    <mergeCell ref="B15:C15"/>
    <mergeCell ref="I4:I5"/>
    <mergeCell ref="B6:C6"/>
    <mergeCell ref="B9:B10"/>
    <mergeCell ref="B8:C8"/>
    <mergeCell ref="B7:C7"/>
    <mergeCell ref="A4:A5"/>
    <mergeCell ref="D4:D5"/>
    <mergeCell ref="E4:E5"/>
  </mergeCells>
  <phoneticPr fontId="7"/>
  <hyperlinks>
    <hyperlink ref="J1" location="目次!A1" display="目次に戻る" xr:uid="{7DF161BE-8C46-4B37-BAC2-0F4A33DE9A22}"/>
  </hyperlinks>
  <pageMargins left="0.25" right="0.25" top="0.75" bottom="0.75" header="0.3" footer="0.3"/>
  <pageSetup paperSize="9" orientation="landscape" r:id="rId1"/>
  <colBreaks count="1" manualBreakCount="1">
    <brk id="17"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0F099-6075-4D97-AA55-09512DCC96AD}">
  <sheetPr codeName="Sheet34">
    <tabColor rgb="FFDCD4B6"/>
    <pageSetUpPr fitToPage="1"/>
  </sheetPr>
  <dimension ref="A1:K14"/>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17.75" style="8" customWidth="1"/>
    <col min="3" max="3" width="2.625" style="8" customWidth="1"/>
    <col min="4" max="6" width="15.625" style="15" customWidth="1"/>
    <col min="7" max="8" width="15.625" style="8" customWidth="1"/>
    <col min="9" max="9" width="9.75" style="287" bestFit="1" customWidth="1"/>
    <col min="10" max="10" width="10.625" style="8" customWidth="1"/>
    <col min="11" max="12" width="9.875" style="8" customWidth="1"/>
    <col min="13" max="16" width="10.375" style="8" customWidth="1"/>
    <col min="17" max="16384" width="9" style="8"/>
  </cols>
  <sheetData>
    <row r="1" spans="1:11" s="7" customFormat="1" ht="18.75" x14ac:dyDescent="0.25">
      <c r="A1" s="3" t="s">
        <v>21</v>
      </c>
      <c r="B1" s="3"/>
      <c r="C1" s="3"/>
      <c r="D1" s="215"/>
      <c r="E1" s="215"/>
      <c r="F1" s="215"/>
      <c r="H1" s="6"/>
      <c r="I1" s="284" t="s">
        <v>0</v>
      </c>
    </row>
    <row r="2" spans="1:11" x14ac:dyDescent="0.25">
      <c r="D2" s="8"/>
      <c r="E2" s="8"/>
      <c r="F2" s="8"/>
    </row>
    <row r="3" spans="1:11" x14ac:dyDescent="0.25">
      <c r="A3" s="9" t="s">
        <v>631</v>
      </c>
      <c r="B3" s="9"/>
      <c r="C3" s="9"/>
      <c r="F3" s="8"/>
    </row>
    <row r="4" spans="1:11" x14ac:dyDescent="0.25">
      <c r="A4" s="220" t="s">
        <v>20</v>
      </c>
      <c r="B4" s="516" t="s">
        <v>317</v>
      </c>
      <c r="C4" s="517"/>
      <c r="D4" s="239" t="s">
        <v>313</v>
      </c>
      <c r="E4" s="239" t="s">
        <v>170</v>
      </c>
      <c r="F4" s="239" t="s">
        <v>171</v>
      </c>
      <c r="G4" s="239" t="s">
        <v>314</v>
      </c>
      <c r="H4" s="239" t="s">
        <v>200</v>
      </c>
    </row>
    <row r="5" spans="1:11" ht="12" customHeight="1" x14ac:dyDescent="0.25">
      <c r="A5" s="429" t="s">
        <v>337</v>
      </c>
      <c r="B5" s="14" t="s">
        <v>297</v>
      </c>
      <c r="C5" s="14" t="s">
        <v>315</v>
      </c>
      <c r="D5" s="519">
        <v>15</v>
      </c>
      <c r="E5" s="519">
        <v>18</v>
      </c>
      <c r="F5" s="519">
        <v>25</v>
      </c>
      <c r="G5" s="519">
        <v>11</v>
      </c>
      <c r="H5" s="519">
        <v>20</v>
      </c>
    </row>
    <row r="6" spans="1:11" ht="12" customHeight="1" x14ac:dyDescent="0.25">
      <c r="A6" s="430"/>
      <c r="B6" s="14" t="s">
        <v>298</v>
      </c>
      <c r="C6" s="14" t="s">
        <v>315</v>
      </c>
      <c r="D6" s="520"/>
      <c r="E6" s="520"/>
      <c r="F6" s="520"/>
      <c r="G6" s="520"/>
      <c r="H6" s="520"/>
    </row>
    <row r="7" spans="1:11" ht="12" customHeight="1" x14ac:dyDescent="0.25">
      <c r="A7" s="430"/>
      <c r="B7" s="27" t="s">
        <v>299</v>
      </c>
      <c r="C7" s="14" t="s">
        <v>315</v>
      </c>
      <c r="D7" s="223">
        <v>19</v>
      </c>
      <c r="E7" s="223">
        <v>38</v>
      </c>
      <c r="F7" s="223">
        <v>42</v>
      </c>
      <c r="G7" s="247">
        <v>31</v>
      </c>
      <c r="H7" s="247">
        <v>26</v>
      </c>
    </row>
    <row r="8" spans="1:11" ht="12" customHeight="1" x14ac:dyDescent="0.25">
      <c r="A8" s="430"/>
      <c r="B8" s="14" t="s">
        <v>300</v>
      </c>
      <c r="C8" s="14" t="s">
        <v>315</v>
      </c>
      <c r="D8" s="145">
        <f>'S-17'!D12</f>
        <v>40</v>
      </c>
      <c r="E8" s="145">
        <f>'S-17'!E12</f>
        <v>38</v>
      </c>
      <c r="F8" s="145">
        <f>'S-17'!F12</f>
        <v>30</v>
      </c>
      <c r="G8" s="145">
        <f>'S-17'!G12</f>
        <v>29</v>
      </c>
      <c r="H8" s="145">
        <f>'S-17'!H12</f>
        <v>73</v>
      </c>
    </row>
    <row r="9" spans="1:11" ht="12" customHeight="1" x14ac:dyDescent="0.25">
      <c r="A9" s="431"/>
      <c r="B9" s="14" t="s">
        <v>301</v>
      </c>
      <c r="C9" s="14" t="s">
        <v>315</v>
      </c>
      <c r="D9" s="145" cm="1">
        <f t="array" ref="D9:D10">'S-17'!D10:D11</f>
        <v>3</v>
      </c>
      <c r="E9" s="145" cm="1">
        <f t="array" ref="E9:E10">'S-17'!E10:E11</f>
        <v>5</v>
      </c>
      <c r="F9" s="145" cm="1">
        <f t="array" ref="F9:F10">'S-17'!F10:F11</f>
        <v>10</v>
      </c>
      <c r="G9" s="145" cm="1">
        <f t="array" ref="G9:G10">'S-17'!G10:G11</f>
        <v>11</v>
      </c>
      <c r="H9" s="145" cm="1">
        <f t="array" ref="H9:H10">'S-17'!H10:H11</f>
        <v>12</v>
      </c>
    </row>
    <row r="10" spans="1:11" x14ac:dyDescent="0.25">
      <c r="A10" s="25"/>
      <c r="B10" s="25"/>
      <c r="C10" s="25"/>
      <c r="D10" s="248">
        <v>0</v>
      </c>
      <c r="E10" s="248">
        <v>0</v>
      </c>
      <c r="F10" s="249">
        <v>0</v>
      </c>
      <c r="G10" s="249">
        <v>0</v>
      </c>
      <c r="H10" s="249">
        <v>0</v>
      </c>
    </row>
    <row r="11" spans="1:11" x14ac:dyDescent="0.25">
      <c r="A11" s="9" t="s">
        <v>384</v>
      </c>
      <c r="B11" s="25"/>
      <c r="C11" s="25"/>
      <c r="E11" s="248"/>
      <c r="F11" s="248"/>
      <c r="G11" s="249"/>
      <c r="H11" s="249"/>
      <c r="J11" s="249"/>
    </row>
    <row r="12" spans="1:11" ht="102.75" customHeight="1" x14ac:dyDescent="0.25">
      <c r="A12" s="483" t="s">
        <v>389</v>
      </c>
      <c r="B12" s="549"/>
      <c r="C12" s="549"/>
      <c r="D12" s="549"/>
      <c r="E12" s="549"/>
      <c r="F12" s="549"/>
      <c r="G12" s="549"/>
      <c r="H12" s="484"/>
      <c r="J12" s="249"/>
    </row>
    <row r="13" spans="1:11" x14ac:dyDescent="0.25">
      <c r="D13" s="42"/>
      <c r="E13" s="42"/>
      <c r="F13" s="42"/>
      <c r="G13" s="120"/>
      <c r="H13" s="120"/>
      <c r="I13" s="293"/>
    </row>
    <row r="14" spans="1:11" x14ac:dyDescent="0.25">
      <c r="D14" s="42"/>
      <c r="E14" s="42"/>
      <c r="F14" s="42"/>
      <c r="G14" s="120"/>
      <c r="H14" s="120"/>
      <c r="I14" s="293"/>
      <c r="J14" s="120"/>
      <c r="K14" s="120"/>
    </row>
  </sheetData>
  <mergeCells count="8">
    <mergeCell ref="A5:A9"/>
    <mergeCell ref="A12:H12"/>
    <mergeCell ref="B4:C4"/>
    <mergeCell ref="F5:F6"/>
    <mergeCell ref="G5:G6"/>
    <mergeCell ref="H5:H6"/>
    <mergeCell ref="D5:D6"/>
    <mergeCell ref="E5:E6"/>
  </mergeCells>
  <phoneticPr fontId="7"/>
  <conditionalFormatting sqref="D5:H9">
    <cfRule type="containsBlanks" dxfId="3" priority="1">
      <formula>LEN(TRIM(D5))=0</formula>
    </cfRule>
  </conditionalFormatting>
  <hyperlinks>
    <hyperlink ref="I1" location="目次!A1" display="目次に戻る" xr:uid="{5AB7804E-2C0F-42CA-830F-E5825B3BE660}"/>
  </hyperlinks>
  <pageMargins left="0.25" right="0.25" top="0.75" bottom="0.75" header="0.3" footer="0.3"/>
  <pageSetup paperSize="9" orientation="landscape" r:id="rId1"/>
  <colBreaks count="1" manualBreakCount="1">
    <brk id="16"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86CAA-32BB-4313-B898-1BF525A2410D}">
  <sheetPr>
    <tabColor rgb="FFDCD4B6"/>
    <pageSetUpPr fitToPage="1"/>
  </sheetPr>
  <dimension ref="A1:K10"/>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8.75" style="8" customWidth="1"/>
    <col min="3" max="3" width="2.625" style="8" customWidth="1"/>
    <col min="4" max="8" width="15.625" style="8" customWidth="1"/>
    <col min="9" max="9" width="9.75" style="8" bestFit="1" customWidth="1"/>
    <col min="10" max="10" width="15.625" style="8" customWidth="1"/>
    <col min="11" max="11" width="9.875" style="287" customWidth="1"/>
    <col min="12" max="14" width="9.875" style="8" customWidth="1"/>
    <col min="15" max="15" width="11" style="8" customWidth="1"/>
    <col min="16" max="18" width="9.875" style="8" customWidth="1"/>
    <col min="19" max="22" width="10.375" style="8" customWidth="1"/>
    <col min="23" max="16384" width="9" style="8"/>
  </cols>
  <sheetData>
    <row r="1" spans="1:11" s="7" customFormat="1" ht="18.75" x14ac:dyDescent="0.25">
      <c r="A1" s="3" t="s">
        <v>21</v>
      </c>
      <c r="B1" s="3"/>
      <c r="C1" s="3"/>
      <c r="D1" s="5"/>
      <c r="E1" s="5"/>
      <c r="F1" s="5"/>
      <c r="G1" s="5"/>
      <c r="H1" s="5"/>
      <c r="I1" s="284" t="s">
        <v>0</v>
      </c>
    </row>
    <row r="2" spans="1:11" x14ac:dyDescent="0.25">
      <c r="I2" s="287"/>
      <c r="K2" s="8"/>
    </row>
    <row r="3" spans="1:11" s="10" customFormat="1" x14ac:dyDescent="0.25">
      <c r="A3" s="9" t="s">
        <v>540</v>
      </c>
      <c r="B3" s="9"/>
      <c r="C3" s="9"/>
      <c r="I3" s="8"/>
      <c r="J3" s="8"/>
      <c r="K3" s="8"/>
    </row>
    <row r="4" spans="1:11" s="10" customFormat="1" ht="24" customHeight="1" x14ac:dyDescent="0.25">
      <c r="A4" s="509" t="s">
        <v>440</v>
      </c>
      <c r="B4" s="510"/>
      <c r="C4" s="511"/>
      <c r="D4" s="467" t="s">
        <v>447</v>
      </c>
      <c r="E4" s="468"/>
      <c r="F4" s="468"/>
      <c r="G4" s="468"/>
      <c r="H4" s="469"/>
      <c r="I4" s="8"/>
      <c r="J4" s="8"/>
      <c r="K4" s="8"/>
    </row>
    <row r="5" spans="1:11" x14ac:dyDescent="0.25">
      <c r="A5" s="197" t="s">
        <v>20</v>
      </c>
      <c r="B5" s="476" t="s">
        <v>317</v>
      </c>
      <c r="C5" s="477"/>
      <c r="D5" s="196" t="s">
        <v>313</v>
      </c>
      <c r="E5" s="196" t="s">
        <v>170</v>
      </c>
      <c r="F5" s="196" t="s">
        <v>171</v>
      </c>
      <c r="G5" s="196" t="s">
        <v>314</v>
      </c>
      <c r="H5" s="196" t="s">
        <v>200</v>
      </c>
      <c r="K5" s="8"/>
    </row>
    <row r="6" spans="1:11" ht="12" customHeight="1" x14ac:dyDescent="0.25">
      <c r="A6" s="244" t="s">
        <v>337</v>
      </c>
      <c r="B6" s="11" t="s">
        <v>450</v>
      </c>
      <c r="C6" s="119" t="s">
        <v>353</v>
      </c>
      <c r="D6" s="22" t="s">
        <v>23</v>
      </c>
      <c r="E6" s="22" t="s">
        <v>23</v>
      </c>
      <c r="F6" s="22" t="s">
        <v>23</v>
      </c>
      <c r="G6" s="22" t="s">
        <v>23</v>
      </c>
      <c r="H6" s="263">
        <v>98.7</v>
      </c>
      <c r="K6" s="8"/>
    </row>
    <row r="7" spans="1:11" ht="12" customHeight="1" x14ac:dyDescent="0.25">
      <c r="A7" s="8" t="s">
        <v>448</v>
      </c>
      <c r="B7" s="25"/>
      <c r="C7" s="25"/>
      <c r="E7" s="6"/>
      <c r="K7" s="8"/>
    </row>
    <row r="8" spans="1:11" x14ac:dyDescent="0.25">
      <c r="A8" s="8" t="s">
        <v>454</v>
      </c>
      <c r="K8" s="8"/>
    </row>
    <row r="9" spans="1:11" x14ac:dyDescent="0.25">
      <c r="A9" s="8" t="s">
        <v>443</v>
      </c>
      <c r="K9" s="8"/>
    </row>
    <row r="10" spans="1:11" x14ac:dyDescent="0.25">
      <c r="K10" s="8"/>
    </row>
  </sheetData>
  <mergeCells count="3">
    <mergeCell ref="A4:C4"/>
    <mergeCell ref="D4:H4"/>
    <mergeCell ref="B5:C5"/>
  </mergeCells>
  <phoneticPr fontId="7"/>
  <hyperlinks>
    <hyperlink ref="I1" location="目次!A1" display="目次に戻る" xr:uid="{170F184E-35A7-4CB0-A2E7-A3DCB8372EE7}"/>
  </hyperlinks>
  <pageMargins left="0.25" right="0.25" top="0.75" bottom="0.75" header="0.3" footer="0.3"/>
  <pageSetup paperSize="9" orientation="landscape" r:id="rId1"/>
  <colBreaks count="1" manualBreakCount="1">
    <brk id="21"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8F984-4417-40C6-B9FC-77F37406778A}">
  <sheetPr>
    <tabColor rgb="FFF4E4EE"/>
    <pageSetUpPr fitToPage="1"/>
  </sheetPr>
  <dimension ref="A1:G11"/>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14.75" style="15" customWidth="1"/>
    <col min="3" max="3" width="5.25" style="8" customWidth="1"/>
    <col min="4" max="6" width="15.625" style="8" customWidth="1"/>
    <col min="7" max="7" width="9.75" style="8" bestFit="1" customWidth="1"/>
    <col min="8" max="8" width="9.875" style="8" customWidth="1"/>
    <col min="9" max="12" width="10.375" style="8" customWidth="1"/>
    <col min="13" max="16384" width="9" style="8"/>
  </cols>
  <sheetData>
    <row r="1" spans="1:7" s="7" customFormat="1" ht="18.75" x14ac:dyDescent="0.25">
      <c r="A1" s="3" t="s">
        <v>21</v>
      </c>
      <c r="B1" s="320"/>
      <c r="C1" s="3"/>
      <c r="D1" s="5"/>
      <c r="E1" s="5"/>
      <c r="F1" s="5"/>
      <c r="G1" s="284" t="s">
        <v>0</v>
      </c>
    </row>
    <row r="2" spans="1:7" x14ac:dyDescent="0.25">
      <c r="G2" s="287"/>
    </row>
    <row r="3" spans="1:7" s="10" customFormat="1" x14ac:dyDescent="0.25">
      <c r="A3" s="9" t="s">
        <v>628</v>
      </c>
      <c r="B3" s="312"/>
      <c r="C3" s="9"/>
      <c r="G3" s="8"/>
    </row>
    <row r="4" spans="1:7" s="10" customFormat="1" ht="24" customHeight="1" x14ac:dyDescent="0.25">
      <c r="A4" s="550" t="s">
        <v>440</v>
      </c>
      <c r="B4" s="551"/>
      <c r="C4" s="552"/>
      <c r="D4" s="467" t="s">
        <v>684</v>
      </c>
      <c r="E4" s="468"/>
      <c r="F4" s="469"/>
      <c r="G4" s="8"/>
    </row>
    <row r="5" spans="1:7" x14ac:dyDescent="0.25">
      <c r="A5" s="318" t="s">
        <v>20</v>
      </c>
      <c r="B5" s="553" t="s">
        <v>474</v>
      </c>
      <c r="C5" s="553"/>
      <c r="D5" s="319" t="s">
        <v>171</v>
      </c>
      <c r="E5" s="319" t="s">
        <v>314</v>
      </c>
      <c r="F5" s="319" t="s">
        <v>200</v>
      </c>
    </row>
    <row r="6" spans="1:7" s="359" customFormat="1" ht="24" x14ac:dyDescent="0.25">
      <c r="A6" s="554" t="s">
        <v>781</v>
      </c>
      <c r="B6" s="142" t="s">
        <v>551</v>
      </c>
      <c r="C6" s="21" t="s">
        <v>195</v>
      </c>
      <c r="D6" s="13">
        <v>220</v>
      </c>
      <c r="E6" s="13">
        <v>220</v>
      </c>
      <c r="F6" s="13">
        <v>220</v>
      </c>
      <c r="G6" s="8"/>
    </row>
    <row r="7" spans="1:7" s="359" customFormat="1" x14ac:dyDescent="0.25">
      <c r="A7" s="555"/>
      <c r="B7" s="142" t="s">
        <v>473</v>
      </c>
      <c r="C7" s="21" t="s">
        <v>18</v>
      </c>
      <c r="D7" s="13">
        <v>37</v>
      </c>
      <c r="E7" s="13">
        <v>38</v>
      </c>
      <c r="F7" s="13">
        <v>40</v>
      </c>
      <c r="G7" s="8"/>
    </row>
    <row r="8" spans="1:7" x14ac:dyDescent="0.25">
      <c r="A8" s="10" t="s">
        <v>472</v>
      </c>
      <c r="B8" s="364"/>
      <c r="C8" s="364"/>
      <c r="G8" s="287"/>
    </row>
    <row r="9" spans="1:7" x14ac:dyDescent="0.25">
      <c r="A9" s="10" t="s">
        <v>552</v>
      </c>
      <c r="B9" s="85"/>
      <c r="C9" s="123"/>
      <c r="G9" s="287"/>
    </row>
    <row r="10" spans="1:7" x14ac:dyDescent="0.25">
      <c r="D10" s="321"/>
      <c r="E10" s="321"/>
      <c r="F10" s="321"/>
      <c r="G10" s="287"/>
    </row>
    <row r="11" spans="1:7" x14ac:dyDescent="0.25">
      <c r="A11" s="15"/>
      <c r="C11" s="15"/>
      <c r="G11" s="287"/>
    </row>
  </sheetData>
  <mergeCells count="4">
    <mergeCell ref="A4:C4"/>
    <mergeCell ref="D4:F4"/>
    <mergeCell ref="B5:C5"/>
    <mergeCell ref="A6:A7"/>
  </mergeCells>
  <phoneticPr fontId="7"/>
  <hyperlinks>
    <hyperlink ref="G1" location="目次!A1" display="目次に戻る" xr:uid="{A115C68B-2D39-4E84-89FF-06897FDC408E}"/>
  </hyperlinks>
  <pageMargins left="0.25" right="0.25"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7C2A8-DC4C-4186-AC96-3CA58D32DA58}">
  <sheetPr>
    <tabColor rgb="FFF4E4EE"/>
    <pageSetUpPr fitToPage="1"/>
  </sheetPr>
  <dimension ref="A1:F13"/>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17.75" style="15" customWidth="1"/>
    <col min="3" max="3" width="2.625" style="8" customWidth="1"/>
    <col min="4" max="4" width="17.375" style="8" bestFit="1" customWidth="1"/>
    <col min="5" max="5" width="9.75" style="8" bestFit="1" customWidth="1"/>
    <col min="6" max="6" width="9.875" style="287" customWidth="1"/>
    <col min="7" max="9" width="9.875" style="8" customWidth="1"/>
    <col min="10" max="10" width="11" style="8" customWidth="1"/>
    <col min="11" max="13" width="9.875" style="8" customWidth="1"/>
    <col min="14" max="17" width="10.375" style="8" customWidth="1"/>
    <col min="18" max="16384" width="9" style="8"/>
  </cols>
  <sheetData>
    <row r="1" spans="1:6" s="7" customFormat="1" ht="18.75" x14ac:dyDescent="0.25">
      <c r="A1" s="3" t="s">
        <v>21</v>
      </c>
      <c r="B1" s="320"/>
      <c r="C1" s="3"/>
      <c r="D1" s="5"/>
      <c r="E1" s="284" t="s">
        <v>0</v>
      </c>
    </row>
    <row r="2" spans="1:6" x14ac:dyDescent="0.25">
      <c r="E2" s="287"/>
      <c r="F2" s="8"/>
    </row>
    <row r="3" spans="1:6" s="10" customFormat="1" x14ac:dyDescent="0.25">
      <c r="A3" s="9" t="s">
        <v>629</v>
      </c>
      <c r="B3" s="312"/>
      <c r="C3" s="9"/>
      <c r="E3" s="287"/>
    </row>
    <row r="4" spans="1:6" x14ac:dyDescent="0.25">
      <c r="A4" s="318" t="s">
        <v>20</v>
      </c>
      <c r="B4" s="553" t="s">
        <v>474</v>
      </c>
      <c r="C4" s="553"/>
      <c r="D4" s="319" t="s">
        <v>200</v>
      </c>
      <c r="E4" s="287"/>
      <c r="F4" s="8"/>
    </row>
    <row r="5" spans="1:6" ht="24" customHeight="1" x14ac:dyDescent="0.25">
      <c r="A5" s="556" t="s">
        <v>550</v>
      </c>
      <c r="B5" s="142" t="s">
        <v>542</v>
      </c>
      <c r="C5" s="21" t="s">
        <v>195</v>
      </c>
      <c r="D5" s="13" t="s">
        <v>546</v>
      </c>
      <c r="E5" s="287"/>
      <c r="F5" s="8"/>
    </row>
    <row r="6" spans="1:6" ht="24" customHeight="1" x14ac:dyDescent="0.25">
      <c r="A6" s="556"/>
      <c r="B6" s="142" t="s">
        <v>543</v>
      </c>
      <c r="C6" s="21" t="s">
        <v>195</v>
      </c>
      <c r="D6" s="13" t="s">
        <v>545</v>
      </c>
      <c r="E6" s="287"/>
      <c r="F6" s="8"/>
    </row>
    <row r="7" spans="1:6" ht="24" customHeight="1" x14ac:dyDescent="0.25">
      <c r="A7" s="556"/>
      <c r="B7" s="142" t="s">
        <v>544</v>
      </c>
      <c r="C7" s="21" t="s">
        <v>195</v>
      </c>
      <c r="D7" s="13" t="s">
        <v>680</v>
      </c>
      <c r="E7" s="287"/>
      <c r="F7" s="8"/>
    </row>
    <row r="8" spans="1:6" ht="24" customHeight="1" x14ac:dyDescent="0.25">
      <c r="A8" s="556"/>
      <c r="B8" s="142" t="s">
        <v>547</v>
      </c>
      <c r="C8" s="21" t="s">
        <v>548</v>
      </c>
      <c r="D8" s="13" t="s">
        <v>549</v>
      </c>
      <c r="E8" s="287"/>
      <c r="F8" s="8"/>
    </row>
    <row r="9" spans="1:6" x14ac:dyDescent="0.25">
      <c r="B9" s="23"/>
      <c r="C9" s="23"/>
      <c r="D9" s="24"/>
      <c r="E9" s="287"/>
      <c r="F9" s="8"/>
    </row>
    <row r="10" spans="1:6" x14ac:dyDescent="0.25">
      <c r="A10" s="25"/>
      <c r="B10" s="93"/>
      <c r="C10" s="25"/>
      <c r="E10" s="287"/>
      <c r="F10" s="8"/>
    </row>
    <row r="11" spans="1:6" x14ac:dyDescent="0.25">
      <c r="E11" s="287"/>
      <c r="F11" s="8"/>
    </row>
    <row r="12" spans="1:6" x14ac:dyDescent="0.25">
      <c r="E12" s="287"/>
      <c r="F12" s="8"/>
    </row>
    <row r="13" spans="1:6" x14ac:dyDescent="0.25">
      <c r="A13" s="15"/>
      <c r="C13" s="15"/>
      <c r="E13" s="287"/>
      <c r="F13" s="8"/>
    </row>
  </sheetData>
  <mergeCells count="2">
    <mergeCell ref="B4:C4"/>
    <mergeCell ref="A5:A8"/>
  </mergeCells>
  <phoneticPr fontId="7"/>
  <hyperlinks>
    <hyperlink ref="E1" location="目次!A1" display="目次に戻る" xr:uid="{EF64040A-C9CB-4513-9337-D7318CFDFEF8}"/>
  </hyperlinks>
  <pageMargins left="0.25" right="0.25" top="0.75" bottom="0.75" header="0.3" footer="0.3"/>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49610-D1E0-4A93-AE28-07A67A8F4A37}">
  <sheetPr>
    <tabColor rgb="FFF4E4EE"/>
    <pageSetUpPr fitToPage="1"/>
  </sheetPr>
  <dimension ref="A1:H14"/>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15.25" style="8" customWidth="1"/>
    <col min="3" max="3" width="2.625" style="8" customWidth="1"/>
    <col min="4" max="4" width="41.5" style="8" customWidth="1"/>
    <col min="5" max="5" width="9.75" style="8" bestFit="1" customWidth="1"/>
    <col min="6" max="6" width="9.875" style="287" customWidth="1"/>
    <col min="7" max="9" width="9.875" style="8" customWidth="1"/>
    <col min="10" max="10" width="11" style="8" customWidth="1"/>
    <col min="11" max="13" width="9.875" style="8" customWidth="1"/>
    <col min="14" max="17" width="10.375" style="8" customWidth="1"/>
    <col min="18" max="16384" width="9" style="8"/>
  </cols>
  <sheetData>
    <row r="1" spans="1:8" s="7" customFormat="1" ht="18.75" x14ac:dyDescent="0.25">
      <c r="A1" s="3" t="s">
        <v>21</v>
      </c>
      <c r="B1" s="3"/>
      <c r="C1" s="3"/>
      <c r="D1" s="5"/>
      <c r="E1" s="284" t="s">
        <v>0</v>
      </c>
    </row>
    <row r="2" spans="1:8" x14ac:dyDescent="0.25">
      <c r="F2" s="8"/>
    </row>
    <row r="3" spans="1:8" s="10" customFormat="1" x14ac:dyDescent="0.25">
      <c r="A3" s="9" t="s">
        <v>630</v>
      </c>
      <c r="B3" s="9"/>
      <c r="C3" s="9"/>
      <c r="E3" s="8"/>
      <c r="F3" s="8"/>
      <c r="G3" s="8"/>
    </row>
    <row r="4" spans="1:8" s="10" customFormat="1" ht="24" customHeight="1" x14ac:dyDescent="0.25">
      <c r="A4" s="550" t="s">
        <v>440</v>
      </c>
      <c r="B4" s="551"/>
      <c r="C4" s="552"/>
      <c r="D4" s="389" t="s">
        <v>782</v>
      </c>
      <c r="E4" s="8"/>
      <c r="F4" s="8"/>
      <c r="G4" s="8"/>
      <c r="H4" s="398"/>
    </row>
    <row r="5" spans="1:8" x14ac:dyDescent="0.25">
      <c r="A5" s="318" t="s">
        <v>20</v>
      </c>
      <c r="B5" s="553" t="s">
        <v>474</v>
      </c>
      <c r="C5" s="553"/>
      <c r="D5" s="319" t="s">
        <v>200</v>
      </c>
      <c r="F5" s="8"/>
    </row>
    <row r="6" spans="1:8" x14ac:dyDescent="0.25">
      <c r="A6" s="557" t="s">
        <v>380</v>
      </c>
      <c r="B6" s="144" t="s">
        <v>467</v>
      </c>
      <c r="C6" s="21" t="s">
        <v>468</v>
      </c>
      <c r="D6" s="13">
        <v>4</v>
      </c>
      <c r="F6" s="8"/>
    </row>
    <row r="7" spans="1:8" x14ac:dyDescent="0.25">
      <c r="A7" s="554"/>
      <c r="B7" s="144" t="s">
        <v>469</v>
      </c>
      <c r="C7" s="21" t="s">
        <v>468</v>
      </c>
      <c r="D7" s="13">
        <v>65</v>
      </c>
      <c r="F7" s="8"/>
    </row>
    <row r="8" spans="1:8" ht="12.75" thickBot="1" x14ac:dyDescent="0.3">
      <c r="A8" s="554"/>
      <c r="B8" s="300" t="s">
        <v>470</v>
      </c>
      <c r="C8" s="301" t="s">
        <v>468</v>
      </c>
      <c r="D8" s="208">
        <v>1</v>
      </c>
      <c r="F8" s="8"/>
    </row>
    <row r="9" spans="1:8" ht="12.75" thickTop="1" x14ac:dyDescent="0.25">
      <c r="A9" s="555"/>
      <c r="B9" s="147" t="s">
        <v>466</v>
      </c>
      <c r="C9" s="209" t="s">
        <v>18</v>
      </c>
      <c r="D9" s="207">
        <v>100</v>
      </c>
      <c r="F9" s="8"/>
    </row>
    <row r="10" spans="1:8" x14ac:dyDescent="0.25">
      <c r="A10" s="8" t="s">
        <v>465</v>
      </c>
      <c r="B10" s="23"/>
      <c r="C10" s="23"/>
      <c r="D10" s="24"/>
      <c r="F10" s="8"/>
    </row>
    <row r="11" spans="1:8" x14ac:dyDescent="0.25">
      <c r="A11" s="25"/>
      <c r="B11" s="25"/>
      <c r="C11" s="25"/>
      <c r="E11" s="287"/>
      <c r="F11" s="8"/>
    </row>
    <row r="12" spans="1:8" x14ac:dyDescent="0.25">
      <c r="E12" s="287"/>
      <c r="F12" s="8"/>
    </row>
    <row r="13" spans="1:8" x14ac:dyDescent="0.25">
      <c r="E13" s="287"/>
      <c r="F13" s="8"/>
    </row>
    <row r="14" spans="1:8" x14ac:dyDescent="0.25">
      <c r="A14" s="15"/>
      <c r="B14" s="15"/>
      <c r="C14" s="15"/>
      <c r="E14" s="287"/>
      <c r="F14" s="8"/>
    </row>
  </sheetData>
  <mergeCells count="3">
    <mergeCell ref="B5:C5"/>
    <mergeCell ref="A6:A9"/>
    <mergeCell ref="A4:C4"/>
  </mergeCells>
  <phoneticPr fontId="7"/>
  <hyperlinks>
    <hyperlink ref="E1" location="目次!A1" display="目次に戻る" xr:uid="{F486142B-2481-4888-9093-1775799BE2DC}"/>
  </hyperlinks>
  <pageMargins left="0.25" right="0.25" top="0.75" bottom="0.75" header="0.3" footer="0.3"/>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0EE12-8B30-4792-86DC-3FF199474632}">
  <sheetPr>
    <tabColor rgb="FFF4E4EE"/>
    <pageSetUpPr fitToPage="1"/>
  </sheetPr>
  <dimension ref="A1:I17"/>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18.125" style="8" bestFit="1" customWidth="1"/>
    <col min="3" max="3" width="2.625" style="8" customWidth="1"/>
    <col min="4" max="6" width="13.625" style="8" customWidth="1"/>
    <col min="7" max="7" width="9.75" style="8" bestFit="1" customWidth="1"/>
    <col min="8" max="8" width="13.625" style="8" customWidth="1"/>
    <col min="9" max="9" width="9.875" style="287" customWidth="1"/>
    <col min="10" max="12" width="9.875" style="8" customWidth="1"/>
    <col min="13" max="13" width="11" style="8" customWidth="1"/>
    <col min="14" max="16" width="9.875" style="8" customWidth="1"/>
    <col min="17" max="20" width="10.375" style="8" customWidth="1"/>
    <col min="21" max="16384" width="9" style="8"/>
  </cols>
  <sheetData>
    <row r="1" spans="1:9" s="7" customFormat="1" ht="18.75" x14ac:dyDescent="0.25">
      <c r="A1" s="3" t="s">
        <v>21</v>
      </c>
      <c r="B1" s="3"/>
      <c r="C1" s="3"/>
      <c r="D1" s="5"/>
      <c r="E1" s="5"/>
      <c r="F1" s="5"/>
      <c r="G1" s="284" t="s">
        <v>0</v>
      </c>
    </row>
    <row r="2" spans="1:9" x14ac:dyDescent="0.25">
      <c r="G2" s="287"/>
      <c r="I2" s="8"/>
    </row>
    <row r="3" spans="1:9" s="10" customFormat="1" x14ac:dyDescent="0.25">
      <c r="A3" s="9" t="s">
        <v>665</v>
      </c>
      <c r="B3" s="9"/>
      <c r="C3" s="9"/>
      <c r="G3" s="287"/>
      <c r="H3" s="8"/>
    </row>
    <row r="4" spans="1:9" x14ac:dyDescent="0.25">
      <c r="A4" s="318" t="s">
        <v>20</v>
      </c>
      <c r="B4" s="553" t="s">
        <v>474</v>
      </c>
      <c r="C4" s="553"/>
      <c r="D4" s="319" t="s">
        <v>171</v>
      </c>
      <c r="E4" s="319" t="s">
        <v>314</v>
      </c>
      <c r="F4" s="319" t="s">
        <v>200</v>
      </c>
      <c r="G4" s="287"/>
      <c r="I4" s="8"/>
    </row>
    <row r="5" spans="1:9" x14ac:dyDescent="0.25">
      <c r="A5" s="557" t="s">
        <v>380</v>
      </c>
      <c r="B5" s="144" t="s">
        <v>656</v>
      </c>
      <c r="C5" s="21" t="s">
        <v>18</v>
      </c>
      <c r="D5" s="12">
        <v>84.1</v>
      </c>
      <c r="E5" s="12">
        <v>45.5</v>
      </c>
      <c r="F5" s="12">
        <v>83.7</v>
      </c>
      <c r="G5" s="287"/>
      <c r="I5" s="8"/>
    </row>
    <row r="6" spans="1:9" x14ac:dyDescent="0.25">
      <c r="A6" s="554"/>
      <c r="B6" s="144" t="s">
        <v>657</v>
      </c>
      <c r="C6" s="21" t="s">
        <v>270</v>
      </c>
      <c r="D6" s="12">
        <v>12.8</v>
      </c>
      <c r="E6" s="12">
        <v>8.4</v>
      </c>
      <c r="F6" s="12">
        <v>13.4</v>
      </c>
      <c r="G6" s="287"/>
      <c r="I6" s="8"/>
    </row>
    <row r="7" spans="1:9" x14ac:dyDescent="0.25">
      <c r="A7" s="554"/>
      <c r="B7" s="345" t="s">
        <v>658</v>
      </c>
      <c r="C7" s="346" t="s">
        <v>270</v>
      </c>
      <c r="D7" s="347">
        <v>1.7</v>
      </c>
      <c r="E7" s="347">
        <v>0.9</v>
      </c>
      <c r="F7" s="347">
        <v>1.5</v>
      </c>
      <c r="G7" s="287"/>
      <c r="I7" s="8"/>
    </row>
    <row r="8" spans="1:9" x14ac:dyDescent="0.25">
      <c r="A8" s="554"/>
      <c r="B8" s="345" t="s">
        <v>659</v>
      </c>
      <c r="C8" s="346" t="s">
        <v>270</v>
      </c>
      <c r="D8" s="347">
        <v>0.8</v>
      </c>
      <c r="E8" s="347">
        <v>44.8</v>
      </c>
      <c r="F8" s="347">
        <v>1</v>
      </c>
      <c r="G8" s="287"/>
      <c r="I8" s="8"/>
    </row>
    <row r="9" spans="1:9" x14ac:dyDescent="0.25">
      <c r="A9" s="554"/>
      <c r="B9" s="345" t="s">
        <v>660</v>
      </c>
      <c r="C9" s="346" t="s">
        <v>270</v>
      </c>
      <c r="D9" s="347">
        <v>0.1</v>
      </c>
      <c r="E9" s="347">
        <v>0.2</v>
      </c>
      <c r="F9" s="347">
        <v>0.2</v>
      </c>
      <c r="G9" s="287"/>
      <c r="I9" s="8"/>
    </row>
    <row r="10" spans="1:9" x14ac:dyDescent="0.25">
      <c r="A10" s="554"/>
      <c r="B10" s="345" t="s">
        <v>661</v>
      </c>
      <c r="C10" s="346" t="s">
        <v>270</v>
      </c>
      <c r="D10" s="347">
        <v>0.2</v>
      </c>
      <c r="E10" s="347">
        <v>0.1</v>
      </c>
      <c r="F10" s="347">
        <v>0.2</v>
      </c>
      <c r="G10" s="287"/>
      <c r="I10" s="8"/>
    </row>
    <row r="11" spans="1:9" ht="12.75" thickBot="1" x14ac:dyDescent="0.3">
      <c r="A11" s="554"/>
      <c r="B11" s="300" t="s">
        <v>681</v>
      </c>
      <c r="C11" s="301" t="s">
        <v>270</v>
      </c>
      <c r="D11" s="213">
        <v>0.2</v>
      </c>
      <c r="E11" s="213">
        <v>0.1</v>
      </c>
      <c r="F11" s="213">
        <v>0.2</v>
      </c>
      <c r="G11" s="287"/>
      <c r="I11" s="8"/>
    </row>
    <row r="12" spans="1:9" ht="12.75" thickTop="1" x14ac:dyDescent="0.25">
      <c r="A12" s="555"/>
      <c r="B12" s="147" t="s">
        <v>662</v>
      </c>
      <c r="C12" s="209" t="s">
        <v>383</v>
      </c>
      <c r="D12" s="207" t="s">
        <v>682</v>
      </c>
      <c r="E12" s="207" t="s">
        <v>664</v>
      </c>
      <c r="F12" s="207" t="s">
        <v>663</v>
      </c>
      <c r="G12" s="287"/>
      <c r="I12" s="8"/>
    </row>
    <row r="13" spans="1:9" x14ac:dyDescent="0.25">
      <c r="B13" s="23"/>
      <c r="C13" s="23"/>
      <c r="D13" s="24"/>
      <c r="E13" s="24"/>
      <c r="F13" s="24"/>
      <c r="G13" s="287"/>
      <c r="I13" s="8"/>
    </row>
    <row r="14" spans="1:9" x14ac:dyDescent="0.25">
      <c r="A14" s="25"/>
      <c r="B14" s="25"/>
      <c r="C14" s="25"/>
      <c r="G14" s="287"/>
      <c r="I14" s="8"/>
    </row>
    <row r="15" spans="1:9" x14ac:dyDescent="0.25">
      <c r="G15" s="287"/>
      <c r="I15" s="8"/>
    </row>
    <row r="16" spans="1:9" x14ac:dyDescent="0.25">
      <c r="G16" s="287"/>
      <c r="I16" s="8"/>
    </row>
    <row r="17" spans="1:9" x14ac:dyDescent="0.25">
      <c r="A17" s="15"/>
      <c r="B17" s="15"/>
      <c r="C17" s="15"/>
      <c r="G17" s="287"/>
      <c r="I17" s="8"/>
    </row>
  </sheetData>
  <mergeCells count="2">
    <mergeCell ref="B4:C4"/>
    <mergeCell ref="A5:A12"/>
  </mergeCells>
  <phoneticPr fontId="7"/>
  <hyperlinks>
    <hyperlink ref="G1" location="目次!A1" display="目次に戻る" xr:uid="{DAEC2461-03D8-41C4-B252-674903BA31EC}"/>
  </hyperlinks>
  <pageMargins left="0.25" right="0.25" top="0.75" bottom="0.75" header="0.3" footer="0.3"/>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D700D-6208-4B80-9506-C88CE68A5218}">
  <sheetPr codeName="Sheet39">
    <tabColor theme="3" tint="0.89999084444715716"/>
    <pageSetUpPr fitToPage="1"/>
  </sheetPr>
  <dimension ref="A1:D23"/>
  <sheetViews>
    <sheetView view="pageBreakPreview" zoomScaleNormal="100" zoomScaleSheetLayoutView="100" workbookViewId="0">
      <selection activeCell="F28" sqref="F28"/>
    </sheetView>
  </sheetViews>
  <sheetFormatPr defaultColWidth="9" defaultRowHeight="13.5" x14ac:dyDescent="0.25"/>
  <cols>
    <col min="1" max="1" width="3.625" style="8" customWidth="1"/>
    <col min="2" max="2" width="37.125" style="41" customWidth="1"/>
    <col min="3" max="3" width="81.25" style="41" customWidth="1"/>
    <col min="4" max="4" width="9.75" style="299" bestFit="1" customWidth="1"/>
    <col min="5" max="16384" width="9" style="41"/>
  </cols>
  <sheetData>
    <row r="1" spans="1:4" s="7" customFormat="1" ht="18.75" x14ac:dyDescent="0.25">
      <c r="A1" s="3" t="s">
        <v>24</v>
      </c>
      <c r="B1" s="32"/>
      <c r="C1" s="32"/>
      <c r="D1" s="284" t="s">
        <v>0</v>
      </c>
    </row>
    <row r="2" spans="1:4" s="8" customFormat="1" ht="14.25" customHeight="1" x14ac:dyDescent="0.25">
      <c r="A2" s="15"/>
      <c r="B2" s="31"/>
      <c r="C2" s="31"/>
      <c r="D2" s="297"/>
    </row>
    <row r="3" spans="1:4" s="252" customFormat="1" ht="12" x14ac:dyDescent="0.25">
      <c r="A3" s="20" t="s">
        <v>159</v>
      </c>
      <c r="B3" s="34"/>
      <c r="C3" s="34"/>
      <c r="D3" s="298"/>
    </row>
    <row r="4" spans="1:4" x14ac:dyDescent="0.25">
      <c r="A4" s="254"/>
      <c r="B4" s="254" t="s">
        <v>61</v>
      </c>
      <c r="C4" s="255" t="s">
        <v>25</v>
      </c>
    </row>
    <row r="5" spans="1:4" x14ac:dyDescent="0.25">
      <c r="A5" s="35">
        <f t="shared" ref="A5:A6" si="0">ROW()-4</f>
        <v>1</v>
      </c>
      <c r="B5" s="192" t="s">
        <v>43</v>
      </c>
      <c r="C5" s="243" t="s">
        <v>77</v>
      </c>
    </row>
    <row r="6" spans="1:4" x14ac:dyDescent="0.25">
      <c r="A6" s="429">
        <f t="shared" si="0"/>
        <v>2</v>
      </c>
      <c r="B6" s="192" t="s">
        <v>721</v>
      </c>
      <c r="C6" s="243" t="s">
        <v>731</v>
      </c>
    </row>
    <row r="7" spans="1:4" x14ac:dyDescent="0.25">
      <c r="A7" s="430"/>
      <c r="B7" s="192" t="s">
        <v>124</v>
      </c>
      <c r="C7" s="243" t="s">
        <v>120</v>
      </c>
    </row>
    <row r="8" spans="1:4" x14ac:dyDescent="0.25">
      <c r="A8" s="430"/>
      <c r="B8" s="192" t="s">
        <v>715</v>
      </c>
      <c r="C8" s="243" t="s">
        <v>82</v>
      </c>
    </row>
    <row r="9" spans="1:4" x14ac:dyDescent="0.25">
      <c r="A9" s="430"/>
      <c r="B9" s="192" t="s">
        <v>125</v>
      </c>
      <c r="C9" s="243" t="s">
        <v>121</v>
      </c>
    </row>
    <row r="10" spans="1:4" x14ac:dyDescent="0.25">
      <c r="A10" s="430"/>
      <c r="B10" s="192" t="s">
        <v>716</v>
      </c>
      <c r="C10" s="243" t="s">
        <v>122</v>
      </c>
    </row>
    <row r="11" spans="1:4" x14ac:dyDescent="0.25">
      <c r="A11" s="430"/>
      <c r="B11" s="192" t="s">
        <v>729</v>
      </c>
      <c r="C11" s="243" t="s">
        <v>123</v>
      </c>
    </row>
    <row r="12" spans="1:4" x14ac:dyDescent="0.25">
      <c r="A12" s="431"/>
      <c r="B12" s="192" t="s">
        <v>730</v>
      </c>
      <c r="C12" s="243" t="s">
        <v>727</v>
      </c>
    </row>
    <row r="13" spans="1:4" x14ac:dyDescent="0.25">
      <c r="A13" s="429">
        <v>3</v>
      </c>
      <c r="B13" s="14" t="s">
        <v>126</v>
      </c>
      <c r="C13" s="242" t="s">
        <v>83</v>
      </c>
    </row>
    <row r="14" spans="1:4" x14ac:dyDescent="0.25">
      <c r="A14" s="431"/>
      <c r="B14" s="14" t="s">
        <v>760</v>
      </c>
      <c r="C14" s="242" t="s">
        <v>119</v>
      </c>
    </row>
    <row r="15" spans="1:4" x14ac:dyDescent="0.25">
      <c r="A15" s="35">
        <v>4</v>
      </c>
      <c r="B15" s="192" t="s">
        <v>763</v>
      </c>
      <c r="C15" s="243" t="s">
        <v>85</v>
      </c>
    </row>
    <row r="16" spans="1:4" x14ac:dyDescent="0.25">
      <c r="A16" s="35">
        <v>5</v>
      </c>
      <c r="B16" s="210" t="s">
        <v>764</v>
      </c>
      <c r="C16" s="282" t="s">
        <v>86</v>
      </c>
    </row>
    <row r="17" spans="1:3" x14ac:dyDescent="0.25">
      <c r="A17" s="35">
        <v>6</v>
      </c>
      <c r="B17" s="192" t="s">
        <v>767</v>
      </c>
      <c r="C17" s="394" t="s">
        <v>713</v>
      </c>
    </row>
    <row r="18" spans="1:3" x14ac:dyDescent="0.25">
      <c r="A18" s="35">
        <v>7</v>
      </c>
      <c r="B18" s="192" t="s">
        <v>26</v>
      </c>
      <c r="C18" s="243" t="s">
        <v>84</v>
      </c>
    </row>
    <row r="19" spans="1:3" ht="57" x14ac:dyDescent="0.25">
      <c r="A19" s="35">
        <v>8</v>
      </c>
      <c r="B19" s="210" t="s">
        <v>761</v>
      </c>
      <c r="C19" s="243" t="s">
        <v>725</v>
      </c>
    </row>
    <row r="20" spans="1:3" ht="111" x14ac:dyDescent="0.25">
      <c r="A20" s="35">
        <v>9</v>
      </c>
      <c r="B20" s="210" t="s">
        <v>762</v>
      </c>
      <c r="C20" s="243" t="s">
        <v>724</v>
      </c>
    </row>
    <row r="21" spans="1:3" x14ac:dyDescent="0.25">
      <c r="A21" s="35">
        <v>10</v>
      </c>
      <c r="B21" s="192" t="s">
        <v>766</v>
      </c>
      <c r="C21" s="243" t="s">
        <v>720</v>
      </c>
    </row>
    <row r="22" spans="1:3" x14ac:dyDescent="0.25">
      <c r="A22" s="35">
        <v>11</v>
      </c>
      <c r="B22" s="192" t="s">
        <v>765</v>
      </c>
      <c r="C22" s="243" t="s">
        <v>87</v>
      </c>
    </row>
    <row r="23" spans="1:3" x14ac:dyDescent="0.25">
      <c r="A23" s="253"/>
    </row>
  </sheetData>
  <autoFilter ref="A4:C4" xr:uid="{F82FB3A2-7108-4DB5-A650-2753B0DC1471}"/>
  <mergeCells count="2">
    <mergeCell ref="A6:A12"/>
    <mergeCell ref="A13:A14"/>
  </mergeCells>
  <phoneticPr fontId="7"/>
  <hyperlinks>
    <hyperlink ref="C8" r:id="rId1" xr:uid="{0FF7D090-12E5-4DC8-BC3C-680A1622A159}"/>
    <hyperlink ref="C5" r:id="rId2" xr:uid="{E6049448-60AD-4C7E-83F8-5679DC5FAC60}"/>
    <hyperlink ref="C18" r:id="rId3" xr:uid="{98FFBCEE-7331-4371-811F-E5C982773BE9}"/>
    <hyperlink ref="C15" r:id="rId4" xr:uid="{5691D8E3-8415-48AA-8259-55CD176BC14A}"/>
    <hyperlink ref="C16" r:id="rId5" xr:uid="{69CDF089-1945-417D-B516-FD37A656E975}"/>
    <hyperlink ref="C22" r:id="rId6" xr:uid="{8CF4450F-1256-4E2F-A8A9-A6C232E0C856}"/>
    <hyperlink ref="D1" location="目次!A1" display="目次に戻る" xr:uid="{8F886E91-25A4-4157-8515-A6FBDE2276C1}"/>
    <hyperlink ref="C14" r:id="rId7" xr:uid="{EC2DDA7F-CFD4-4BBD-8878-502D390A93C6}"/>
    <hyperlink ref="C7" r:id="rId8" xr:uid="{113B220F-9D4C-4C7E-8D3E-69C2DCC55BDA}"/>
    <hyperlink ref="C9" r:id="rId9" xr:uid="{0FAA4465-AB21-4F3D-B3F9-6620831406B2}"/>
    <hyperlink ref="C10" r:id="rId10" xr:uid="{F5F390E0-7BE1-460F-8FF2-775338D32321}"/>
    <hyperlink ref="C11" r:id="rId11" xr:uid="{070B4AC4-3818-4FBA-9069-7FB726A794E6}"/>
    <hyperlink ref="C6" r:id="rId12" xr:uid="{78343A54-6D4A-4AE9-9009-40E734B2401F}"/>
    <hyperlink ref="C13" r:id="rId13" xr:uid="{B653CFFB-D3BA-47F6-94AB-E9346BE8C7D3}"/>
    <hyperlink ref="C19" r:id="rId14" xr:uid="{C69A4CC0-DBA3-4909-BDE9-918A766D7833}"/>
    <hyperlink ref="C20" r:id="rId15" xr:uid="{8B91DC1C-CBCA-4835-A9B8-EC8A6383EF25}"/>
    <hyperlink ref="C12" r:id="rId16" xr:uid="{00FDA632-59D6-423E-8851-E876B17F25EB}"/>
    <hyperlink ref="C21" r:id="rId17" xr:uid="{377A0D57-6805-4670-BC06-1AF1C1B679BC}"/>
  </hyperlinks>
  <pageMargins left="0.25" right="0.25" top="0.75" bottom="0.75" header="0.3" footer="0.3"/>
  <pageSetup paperSize="9" scale="97" orientation="landscape" r:id="rId18"/>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39733-30FF-44DF-A29A-3228E50763B5}">
  <sheetPr>
    <tabColor theme="3" tint="0.89999084444715716"/>
    <pageSetUpPr fitToPage="1"/>
  </sheetPr>
  <dimension ref="A1:E19"/>
  <sheetViews>
    <sheetView view="pageBreakPreview" zoomScaleNormal="100" zoomScaleSheetLayoutView="100" workbookViewId="0">
      <selection activeCell="F28" sqref="F28"/>
    </sheetView>
  </sheetViews>
  <sheetFormatPr defaultColWidth="9" defaultRowHeight="12" x14ac:dyDescent="0.25"/>
  <cols>
    <col min="1" max="1" width="12.5" style="8" customWidth="1"/>
    <col min="2" max="2" width="31.25" style="8" customWidth="1"/>
    <col min="3" max="3" width="95.625" style="15" bestFit="1" customWidth="1"/>
    <col min="4" max="4" width="9.875" style="287" customWidth="1"/>
    <col min="5" max="5" width="11" style="8" customWidth="1"/>
    <col min="6" max="8" width="9.875" style="8" customWidth="1"/>
    <col min="9" max="12" width="10.375" style="8" customWidth="1"/>
    <col min="13" max="16384" width="9" style="8"/>
  </cols>
  <sheetData>
    <row r="1" spans="1:5" s="7" customFormat="1" ht="18.75" x14ac:dyDescent="0.25">
      <c r="A1" s="3" t="s">
        <v>24</v>
      </c>
      <c r="B1" s="152"/>
      <c r="C1" s="311"/>
      <c r="D1" s="284" t="s">
        <v>0</v>
      </c>
      <c r="E1" s="5"/>
    </row>
    <row r="3" spans="1:5" s="10" customFormat="1" x14ac:dyDescent="0.25">
      <c r="A3" s="9" t="s">
        <v>557</v>
      </c>
      <c r="B3" s="9"/>
      <c r="C3" s="312"/>
      <c r="D3" s="287"/>
    </row>
    <row r="4" spans="1:5" x14ac:dyDescent="0.25">
      <c r="A4" s="254"/>
      <c r="B4" s="323"/>
      <c r="C4" s="328" t="s">
        <v>317</v>
      </c>
    </row>
    <row r="5" spans="1:5" ht="24" customHeight="1" x14ac:dyDescent="0.25">
      <c r="A5" s="256" t="s">
        <v>559</v>
      </c>
      <c r="B5" s="324" t="s">
        <v>775</v>
      </c>
      <c r="C5" s="37" t="s">
        <v>560</v>
      </c>
    </row>
    <row r="6" spans="1:5" ht="24" customHeight="1" x14ac:dyDescent="0.25">
      <c r="A6" s="256" t="s">
        <v>561</v>
      </c>
      <c r="B6" s="325" t="s">
        <v>562</v>
      </c>
      <c r="C6" s="37" t="s">
        <v>563</v>
      </c>
    </row>
    <row r="7" spans="1:5" ht="24" customHeight="1" x14ac:dyDescent="0.25">
      <c r="A7" s="558" t="s">
        <v>564</v>
      </c>
      <c r="B7" s="324" t="s">
        <v>565</v>
      </c>
      <c r="C7" s="37" t="s">
        <v>566</v>
      </c>
    </row>
    <row r="8" spans="1:5" ht="24" customHeight="1" x14ac:dyDescent="0.25">
      <c r="A8" s="559"/>
      <c r="B8" s="324" t="s">
        <v>567</v>
      </c>
      <c r="C8" s="37" t="s">
        <v>568</v>
      </c>
    </row>
    <row r="9" spans="1:5" ht="24" customHeight="1" x14ac:dyDescent="0.25">
      <c r="A9" s="256" t="s">
        <v>569</v>
      </c>
      <c r="B9" s="325" t="s">
        <v>570</v>
      </c>
      <c r="C9" s="37" t="s">
        <v>571</v>
      </c>
    </row>
    <row r="10" spans="1:5" ht="24" customHeight="1" x14ac:dyDescent="0.25">
      <c r="A10" s="326" t="s">
        <v>572</v>
      </c>
      <c r="B10" s="327" t="s">
        <v>573</v>
      </c>
      <c r="C10" s="37" t="s">
        <v>574</v>
      </c>
    </row>
    <row r="11" spans="1:5" ht="24" customHeight="1" x14ac:dyDescent="0.25">
      <c r="A11" s="326" t="s">
        <v>575</v>
      </c>
      <c r="B11" s="327" t="s">
        <v>576</v>
      </c>
      <c r="C11" s="37" t="s">
        <v>577</v>
      </c>
    </row>
    <row r="12" spans="1:5" ht="24" customHeight="1" x14ac:dyDescent="0.25">
      <c r="A12" s="326" t="s">
        <v>578</v>
      </c>
      <c r="B12" s="327" t="s">
        <v>579</v>
      </c>
      <c r="C12" s="37" t="s">
        <v>580</v>
      </c>
    </row>
    <row r="13" spans="1:5" ht="24" customHeight="1" x14ac:dyDescent="0.25">
      <c r="A13" s="326" t="s">
        <v>581</v>
      </c>
      <c r="B13" s="327" t="s">
        <v>582</v>
      </c>
      <c r="C13" s="37" t="s">
        <v>583</v>
      </c>
    </row>
    <row r="14" spans="1:5" ht="24" customHeight="1" x14ac:dyDescent="0.25">
      <c r="A14" s="326" t="s">
        <v>584</v>
      </c>
      <c r="B14" s="327" t="s">
        <v>585</v>
      </c>
      <c r="C14" s="37" t="s">
        <v>586</v>
      </c>
    </row>
    <row r="15" spans="1:5" ht="24" customHeight="1" x14ac:dyDescent="0.25">
      <c r="A15" s="326" t="s">
        <v>587</v>
      </c>
      <c r="B15" s="327" t="s">
        <v>588</v>
      </c>
      <c r="C15" s="37" t="s">
        <v>589</v>
      </c>
    </row>
    <row r="16" spans="1:5" x14ac:dyDescent="0.25">
      <c r="A16" s="8" t="s">
        <v>590</v>
      </c>
    </row>
    <row r="18" spans="1:1" x14ac:dyDescent="0.25">
      <c r="A18" s="8" t="s">
        <v>718</v>
      </c>
    </row>
    <row r="19" spans="1:1" x14ac:dyDescent="0.25">
      <c r="A19" s="288" t="s">
        <v>726</v>
      </c>
    </row>
  </sheetData>
  <mergeCells count="1">
    <mergeCell ref="A7:A8"/>
  </mergeCells>
  <phoneticPr fontId="7"/>
  <hyperlinks>
    <hyperlink ref="D1" location="目次!A1" display="目次に戻る" xr:uid="{B2F58DCC-3497-44DB-A350-688626E1E3C2}"/>
    <hyperlink ref="A19" r:id="rId1" xr:uid="{904E7ED8-9949-4E4F-AE1B-EFF0467B2FBC}"/>
  </hyperlinks>
  <pageMargins left="0.25" right="0.25" top="0.75" bottom="0.75" header="0.3" footer="0.3"/>
  <pageSetup paperSize="9" scale="86" orientation="landscape" r:id="rId2"/>
  <colBreaks count="1" manualBreakCount="1">
    <brk id="12"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FC66B-2837-4BEE-831D-02AC0012A320}">
  <sheetPr>
    <tabColor theme="3" tint="0.89999084444715716"/>
    <pageSetUpPr fitToPage="1"/>
  </sheetPr>
  <dimension ref="A1:K14"/>
  <sheetViews>
    <sheetView view="pageBreakPreview" zoomScaleNormal="100" zoomScaleSheetLayoutView="100" workbookViewId="0">
      <selection activeCell="F28" sqref="F28"/>
    </sheetView>
  </sheetViews>
  <sheetFormatPr defaultColWidth="8.75" defaultRowHeight="12" x14ac:dyDescent="0.25"/>
  <cols>
    <col min="1" max="1" width="15.625" style="8" customWidth="1"/>
    <col min="2" max="2" width="10.75" style="133" customWidth="1"/>
    <col min="3" max="3" width="5.75" style="133" customWidth="1"/>
    <col min="4" max="4" width="2.625" style="133" customWidth="1"/>
    <col min="5" max="9" width="15.625" style="133" customWidth="1"/>
    <col min="10" max="10" width="9.875" style="287" customWidth="1"/>
    <col min="11" max="11" width="8.75" style="10"/>
    <col min="12" max="16384" width="8.75" style="8"/>
  </cols>
  <sheetData>
    <row r="1" spans="1:10" ht="18.75" x14ac:dyDescent="0.25">
      <c r="A1" s="3" t="s">
        <v>24</v>
      </c>
      <c r="J1" s="284" t="s">
        <v>0</v>
      </c>
    </row>
    <row r="2" spans="1:10" x14ac:dyDescent="0.25">
      <c r="A2" s="20"/>
    </row>
    <row r="3" spans="1:10" x14ac:dyDescent="0.25">
      <c r="A3" s="20" t="s">
        <v>591</v>
      </c>
    </row>
    <row r="4" spans="1:10" ht="24" customHeight="1" x14ac:dyDescent="0.25">
      <c r="A4" s="560" t="s">
        <v>440</v>
      </c>
      <c r="B4" s="561"/>
      <c r="C4" s="561"/>
      <c r="D4" s="562"/>
      <c r="E4" s="467" t="s">
        <v>431</v>
      </c>
      <c r="F4" s="468"/>
      <c r="G4" s="468"/>
      <c r="H4" s="468"/>
      <c r="I4" s="469"/>
    </row>
    <row r="5" spans="1:10" x14ac:dyDescent="0.25">
      <c r="A5" s="258" t="s">
        <v>20</v>
      </c>
      <c r="B5" s="563" t="s">
        <v>474</v>
      </c>
      <c r="C5" s="564"/>
      <c r="D5" s="565"/>
      <c r="E5" s="262" t="s">
        <v>313</v>
      </c>
      <c r="F5" s="262" t="s">
        <v>170</v>
      </c>
      <c r="G5" s="262" t="s">
        <v>171</v>
      </c>
      <c r="H5" s="262" t="s">
        <v>314</v>
      </c>
      <c r="I5" s="262" t="s">
        <v>200</v>
      </c>
    </row>
    <row r="6" spans="1:10" x14ac:dyDescent="0.25">
      <c r="A6" s="500" t="s">
        <v>425</v>
      </c>
      <c r="B6" s="502" t="s">
        <v>427</v>
      </c>
      <c r="C6" s="210" t="s">
        <v>428</v>
      </c>
      <c r="D6" s="210" t="s">
        <v>195</v>
      </c>
      <c r="E6" s="13">
        <v>4</v>
      </c>
      <c r="F6" s="13">
        <v>2</v>
      </c>
      <c r="G6" s="13">
        <v>3</v>
      </c>
      <c r="H6" s="13">
        <v>3</v>
      </c>
      <c r="I6" s="13">
        <v>3</v>
      </c>
    </row>
    <row r="7" spans="1:10" ht="12.75" thickBot="1" x14ac:dyDescent="0.3">
      <c r="A7" s="500"/>
      <c r="B7" s="566"/>
      <c r="C7" s="396" t="s">
        <v>429</v>
      </c>
      <c r="D7" s="396" t="s">
        <v>195</v>
      </c>
      <c r="E7" s="208">
        <v>2</v>
      </c>
      <c r="F7" s="208">
        <v>2</v>
      </c>
      <c r="G7" s="208">
        <v>2</v>
      </c>
      <c r="H7" s="208">
        <v>2</v>
      </c>
      <c r="I7" s="208">
        <v>2</v>
      </c>
    </row>
    <row r="8" spans="1:10" ht="15" customHeight="1" thickTop="1" x14ac:dyDescent="0.25">
      <c r="A8" s="500"/>
      <c r="B8" s="515" t="s">
        <v>22</v>
      </c>
      <c r="C8" s="515"/>
      <c r="D8" s="515"/>
      <c r="E8" s="207">
        <f t="shared" ref="E8:F8" si="0">SUM(E6:E7)</f>
        <v>6</v>
      </c>
      <c r="F8" s="207">
        <f t="shared" si="0"/>
        <v>4</v>
      </c>
      <c r="G8" s="207">
        <f>SUM(G6:G7)</f>
        <v>5</v>
      </c>
      <c r="H8" s="207">
        <f>SUM(H6:H7)</f>
        <v>5</v>
      </c>
      <c r="I8" s="207">
        <f>SUM(I6:I7)</f>
        <v>5</v>
      </c>
    </row>
    <row r="9" spans="1:10" x14ac:dyDescent="0.25">
      <c r="A9" s="500"/>
      <c r="B9" s="513" t="s">
        <v>407</v>
      </c>
      <c r="C9" s="108" t="s">
        <v>428</v>
      </c>
      <c r="D9" s="108" t="s">
        <v>195</v>
      </c>
      <c r="E9" s="13">
        <v>3</v>
      </c>
      <c r="F9" s="13">
        <v>5</v>
      </c>
      <c r="G9" s="13">
        <v>5</v>
      </c>
      <c r="H9" s="13">
        <v>5</v>
      </c>
      <c r="I9" s="13">
        <v>5</v>
      </c>
    </row>
    <row r="10" spans="1:10" ht="12.75" thickBot="1" x14ac:dyDescent="0.3">
      <c r="A10" s="500"/>
      <c r="B10" s="567"/>
      <c r="C10" s="390" t="s">
        <v>429</v>
      </c>
      <c r="D10" s="390" t="s">
        <v>195</v>
      </c>
      <c r="E10" s="208">
        <v>3</v>
      </c>
      <c r="F10" s="208">
        <v>3</v>
      </c>
      <c r="G10" s="208">
        <v>3</v>
      </c>
      <c r="H10" s="208">
        <v>3</v>
      </c>
      <c r="I10" s="208">
        <v>3</v>
      </c>
    </row>
    <row r="11" spans="1:10" ht="15" customHeight="1" thickTop="1" thickBot="1" x14ac:dyDescent="0.3">
      <c r="A11" s="500"/>
      <c r="B11" s="568" t="s">
        <v>22</v>
      </c>
      <c r="C11" s="569"/>
      <c r="D11" s="570"/>
      <c r="E11" s="397">
        <f t="shared" ref="E11:F11" si="1">SUM(E9:E10)</f>
        <v>6</v>
      </c>
      <c r="F11" s="397">
        <f t="shared" si="1"/>
        <v>8</v>
      </c>
      <c r="G11" s="397">
        <f>SUM(G9:G10)</f>
        <v>8</v>
      </c>
      <c r="H11" s="397">
        <f>SUM(H9:H10)</f>
        <v>8</v>
      </c>
      <c r="I11" s="397">
        <f>SUM(I9:I10)</f>
        <v>8</v>
      </c>
    </row>
    <row r="12" spans="1:10" ht="12.75" thickTop="1" x14ac:dyDescent="0.25">
      <c r="A12" s="500"/>
      <c r="B12" s="571" t="s">
        <v>426</v>
      </c>
      <c r="C12" s="572"/>
      <c r="D12" s="238" t="s">
        <v>18</v>
      </c>
      <c r="E12" s="204">
        <f t="shared" ref="E12:F12" si="2">E11/(E8+E11)</f>
        <v>0.5</v>
      </c>
      <c r="F12" s="204">
        <f t="shared" si="2"/>
        <v>0.66666666666666663</v>
      </c>
      <c r="G12" s="204">
        <f>G11/(G8+G11)</f>
        <v>0.61538461538461542</v>
      </c>
      <c r="H12" s="204">
        <f>H11/(H8+H11)</f>
        <v>0.61538461538461542</v>
      </c>
      <c r="I12" s="204">
        <f>I11/(I8+I11)</f>
        <v>0.61538461538461542</v>
      </c>
    </row>
    <row r="13" spans="1:10" x14ac:dyDescent="0.25">
      <c r="A13" s="8" t="s">
        <v>430</v>
      </c>
    </row>
    <row r="14" spans="1:10" x14ac:dyDescent="0.25">
      <c r="A14" s="8" t="s">
        <v>436</v>
      </c>
    </row>
  </sheetData>
  <mergeCells count="9">
    <mergeCell ref="A4:D4"/>
    <mergeCell ref="E4:I4"/>
    <mergeCell ref="B5:D5"/>
    <mergeCell ref="A6:A12"/>
    <mergeCell ref="B6:B7"/>
    <mergeCell ref="B8:D8"/>
    <mergeCell ref="B9:B10"/>
    <mergeCell ref="B11:D11"/>
    <mergeCell ref="B12:C12"/>
  </mergeCells>
  <phoneticPr fontId="7"/>
  <hyperlinks>
    <hyperlink ref="J1" location="目次!A1" display="目次に戻る" xr:uid="{4E7A8FBC-88CC-41C9-9258-680163C38F8D}"/>
  </hyperlinks>
  <pageMargins left="0.25" right="0.25" top="0.75" bottom="0.75" header="0.3" footer="0.3"/>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E1E1D-D171-4410-821B-08F1A19D273E}">
  <sheetPr codeName="Sheet40">
    <tabColor theme="3" tint="0.89999084444715716"/>
    <pageSetUpPr fitToPage="1"/>
  </sheetPr>
  <dimension ref="A1:L23"/>
  <sheetViews>
    <sheetView view="pageBreakPreview" zoomScaleNormal="100" zoomScaleSheetLayoutView="100" workbookViewId="0">
      <selection activeCell="F28" sqref="F28"/>
    </sheetView>
  </sheetViews>
  <sheetFormatPr defaultColWidth="8.75" defaultRowHeight="12" x14ac:dyDescent="0.25"/>
  <cols>
    <col min="1" max="1" width="21.875" style="8" customWidth="1"/>
    <col min="2" max="2" width="12.25" style="133" customWidth="1"/>
    <col min="3" max="3" width="5" style="133" bestFit="1" customWidth="1"/>
    <col min="4" max="4" width="3.5" style="133" customWidth="1"/>
    <col min="5" max="5" width="15.625" style="133" customWidth="1"/>
    <col min="6" max="6" width="3.5" style="133" customWidth="1"/>
    <col min="7" max="7" width="15.625" style="133" customWidth="1"/>
    <col min="8" max="8" width="3.5" style="133" customWidth="1"/>
    <col min="9" max="9" width="15.625" style="133" customWidth="1"/>
    <col min="10" max="10" width="3.5" style="133" customWidth="1"/>
    <col min="11" max="11" width="15.625" style="133" customWidth="1"/>
    <col min="12" max="12" width="9.875" style="287" customWidth="1"/>
    <col min="13" max="16384" width="8.75" style="8"/>
  </cols>
  <sheetData>
    <row r="1" spans="1:12" ht="18.75" x14ac:dyDescent="0.25">
      <c r="A1" s="3" t="s">
        <v>24</v>
      </c>
      <c r="L1" s="284" t="s">
        <v>0</v>
      </c>
    </row>
    <row r="2" spans="1:12" x14ac:dyDescent="0.25">
      <c r="A2" s="20"/>
    </row>
    <row r="3" spans="1:12" x14ac:dyDescent="0.25">
      <c r="A3" s="20" t="s">
        <v>593</v>
      </c>
      <c r="K3" s="257" t="s">
        <v>401</v>
      </c>
    </row>
    <row r="4" spans="1:12" ht="12" customHeight="1" x14ac:dyDescent="0.25">
      <c r="A4" s="558" t="s">
        <v>130</v>
      </c>
      <c r="B4" s="558" t="s">
        <v>127</v>
      </c>
      <c r="C4" s="558" t="s">
        <v>397</v>
      </c>
      <c r="D4" s="573" t="s">
        <v>128</v>
      </c>
      <c r="E4" s="574"/>
      <c r="F4" s="573" t="s">
        <v>137</v>
      </c>
      <c r="G4" s="574"/>
      <c r="H4" s="573" t="s">
        <v>136</v>
      </c>
      <c r="I4" s="574"/>
      <c r="J4" s="573" t="s">
        <v>138</v>
      </c>
      <c r="K4" s="574"/>
    </row>
    <row r="5" spans="1:12" x14ac:dyDescent="0.25">
      <c r="A5" s="559"/>
      <c r="B5" s="559"/>
      <c r="C5" s="559"/>
      <c r="D5" s="256"/>
      <c r="E5" s="256" t="s">
        <v>135</v>
      </c>
      <c r="F5" s="256"/>
      <c r="G5" s="256" t="s">
        <v>135</v>
      </c>
      <c r="H5" s="256"/>
      <c r="I5" s="256" t="s">
        <v>135</v>
      </c>
      <c r="J5" s="256"/>
      <c r="K5" s="256" t="s">
        <v>135</v>
      </c>
    </row>
    <row r="6" spans="1:12" x14ac:dyDescent="0.25">
      <c r="A6" s="14" t="s">
        <v>129</v>
      </c>
      <c r="B6" s="35" t="s">
        <v>154</v>
      </c>
      <c r="C6" s="35" t="s">
        <v>398</v>
      </c>
      <c r="D6" s="35" t="s">
        <v>139</v>
      </c>
      <c r="E6" s="35" t="s">
        <v>390</v>
      </c>
      <c r="F6" s="35" t="s">
        <v>146</v>
      </c>
      <c r="G6" s="35" t="s">
        <v>391</v>
      </c>
      <c r="H6" s="35" t="s">
        <v>284</v>
      </c>
      <c r="I6" s="35" t="s">
        <v>284</v>
      </c>
      <c r="J6" s="35" t="s">
        <v>139</v>
      </c>
      <c r="K6" s="35" t="s">
        <v>392</v>
      </c>
    </row>
    <row r="7" spans="1:12" x14ac:dyDescent="0.25">
      <c r="A7" s="14" t="s">
        <v>150</v>
      </c>
      <c r="B7" s="35" t="s">
        <v>134</v>
      </c>
      <c r="C7" s="35" t="s">
        <v>398</v>
      </c>
      <c r="D7" s="35" t="s">
        <v>146</v>
      </c>
      <c r="E7" s="35" t="s">
        <v>390</v>
      </c>
      <c r="F7" s="35" t="s">
        <v>284</v>
      </c>
      <c r="G7" s="35" t="s">
        <v>284</v>
      </c>
      <c r="H7" s="35" t="s">
        <v>284</v>
      </c>
      <c r="I7" s="35" t="s">
        <v>284</v>
      </c>
      <c r="J7" s="35" t="s">
        <v>146</v>
      </c>
      <c r="K7" s="35" t="s">
        <v>392</v>
      </c>
    </row>
    <row r="8" spans="1:12" ht="14.25" x14ac:dyDescent="0.25">
      <c r="A8" s="14" t="s">
        <v>150</v>
      </c>
      <c r="B8" s="35" t="s">
        <v>396</v>
      </c>
      <c r="C8" s="35" t="s">
        <v>398</v>
      </c>
      <c r="D8" s="35" t="s">
        <v>284</v>
      </c>
      <c r="E8" s="35" t="s">
        <v>284</v>
      </c>
      <c r="F8" s="35" t="s">
        <v>284</v>
      </c>
      <c r="G8" s="35" t="s">
        <v>284</v>
      </c>
      <c r="H8" s="35" t="s">
        <v>284</v>
      </c>
      <c r="I8" s="35" t="s">
        <v>284</v>
      </c>
      <c r="J8" s="35" t="s">
        <v>146</v>
      </c>
      <c r="K8" s="35" t="s">
        <v>392</v>
      </c>
    </row>
    <row r="9" spans="1:12" x14ac:dyDescent="0.25">
      <c r="A9" s="14" t="s">
        <v>151</v>
      </c>
      <c r="B9" s="35" t="s">
        <v>131</v>
      </c>
      <c r="C9" s="35" t="s">
        <v>398</v>
      </c>
      <c r="D9" s="35" t="s">
        <v>146</v>
      </c>
      <c r="E9" s="35" t="s">
        <v>390</v>
      </c>
      <c r="F9" s="35" t="s">
        <v>139</v>
      </c>
      <c r="G9" s="35" t="s">
        <v>394</v>
      </c>
      <c r="H9" s="35" t="s">
        <v>139</v>
      </c>
      <c r="I9" s="35" t="s">
        <v>393</v>
      </c>
      <c r="J9" s="35" t="s">
        <v>146</v>
      </c>
      <c r="K9" s="35" t="s">
        <v>392</v>
      </c>
    </row>
    <row r="10" spans="1:12" x14ac:dyDescent="0.25">
      <c r="A10" s="14" t="s">
        <v>151</v>
      </c>
      <c r="B10" s="35" t="s">
        <v>140</v>
      </c>
      <c r="C10" s="35" t="s">
        <v>399</v>
      </c>
      <c r="D10" s="35" t="s">
        <v>146</v>
      </c>
      <c r="E10" s="35" t="s">
        <v>390</v>
      </c>
      <c r="F10" s="35" t="s">
        <v>146</v>
      </c>
      <c r="G10" s="35" t="s">
        <v>394</v>
      </c>
      <c r="H10" s="35" t="s">
        <v>146</v>
      </c>
      <c r="I10" s="35" t="s">
        <v>393</v>
      </c>
      <c r="J10" s="35" t="s">
        <v>146</v>
      </c>
      <c r="K10" s="35" t="s">
        <v>392</v>
      </c>
    </row>
    <row r="11" spans="1:12" x14ac:dyDescent="0.25">
      <c r="A11" s="14" t="s">
        <v>151</v>
      </c>
      <c r="B11" s="35" t="s">
        <v>141</v>
      </c>
      <c r="C11" s="35" t="s">
        <v>399</v>
      </c>
      <c r="D11" s="35" t="s">
        <v>146</v>
      </c>
      <c r="E11" s="35" t="s">
        <v>390</v>
      </c>
      <c r="F11" s="35" t="s">
        <v>146</v>
      </c>
      <c r="G11" s="35" t="s">
        <v>394</v>
      </c>
      <c r="H11" s="35" t="s">
        <v>146</v>
      </c>
      <c r="I11" s="35" t="s">
        <v>393</v>
      </c>
      <c r="J11" s="35" t="s">
        <v>146</v>
      </c>
      <c r="K11" s="35" t="s">
        <v>392</v>
      </c>
    </row>
    <row r="12" spans="1:12" x14ac:dyDescent="0.25">
      <c r="A12" s="14" t="s">
        <v>151</v>
      </c>
      <c r="B12" s="35" t="s">
        <v>142</v>
      </c>
      <c r="C12" s="35" t="s">
        <v>398</v>
      </c>
      <c r="D12" s="35" t="s">
        <v>146</v>
      </c>
      <c r="E12" s="35" t="s">
        <v>390</v>
      </c>
      <c r="F12" s="35" t="s">
        <v>146</v>
      </c>
      <c r="G12" s="35" t="s">
        <v>394</v>
      </c>
      <c r="H12" s="35" t="s">
        <v>146</v>
      </c>
      <c r="I12" s="35" t="s">
        <v>393</v>
      </c>
      <c r="J12" s="35" t="s">
        <v>146</v>
      </c>
      <c r="K12" s="35" t="s">
        <v>392</v>
      </c>
    </row>
    <row r="13" spans="1:12" x14ac:dyDescent="0.25">
      <c r="A13" s="14" t="s">
        <v>151</v>
      </c>
      <c r="B13" s="35" t="s">
        <v>143</v>
      </c>
      <c r="C13" s="35" t="s">
        <v>398</v>
      </c>
      <c r="D13" s="35" t="s">
        <v>146</v>
      </c>
      <c r="E13" s="35" t="s">
        <v>390</v>
      </c>
      <c r="F13" s="35" t="s">
        <v>146</v>
      </c>
      <c r="G13" s="35" t="s">
        <v>394</v>
      </c>
      <c r="H13" s="35" t="s">
        <v>146</v>
      </c>
      <c r="I13" s="35" t="s">
        <v>393</v>
      </c>
      <c r="J13" s="35" t="s">
        <v>146</v>
      </c>
      <c r="K13" s="35" t="s">
        <v>392</v>
      </c>
    </row>
    <row r="14" spans="1:12" x14ac:dyDescent="0.25">
      <c r="A14" s="14" t="s">
        <v>152</v>
      </c>
      <c r="B14" s="35" t="s">
        <v>132</v>
      </c>
      <c r="C14" s="35" t="s">
        <v>398</v>
      </c>
      <c r="D14" s="35" t="s">
        <v>148</v>
      </c>
      <c r="E14" s="35" t="s">
        <v>390</v>
      </c>
      <c r="F14" s="35" t="s">
        <v>284</v>
      </c>
      <c r="G14" s="35" t="s">
        <v>284</v>
      </c>
      <c r="H14" s="35" t="s">
        <v>284</v>
      </c>
      <c r="I14" s="35" t="s">
        <v>284</v>
      </c>
      <c r="J14" s="35" t="s">
        <v>149</v>
      </c>
      <c r="K14" s="35" t="s">
        <v>284</v>
      </c>
    </row>
    <row r="15" spans="1:12" x14ac:dyDescent="0.25">
      <c r="A15" s="14" t="s">
        <v>152</v>
      </c>
      <c r="B15" s="35" t="s">
        <v>144</v>
      </c>
      <c r="C15" s="35" t="s">
        <v>398</v>
      </c>
      <c r="D15" s="35" t="s">
        <v>148</v>
      </c>
      <c r="E15" s="35" t="s">
        <v>390</v>
      </c>
      <c r="F15" s="35" t="s">
        <v>284</v>
      </c>
      <c r="G15" s="35" t="s">
        <v>284</v>
      </c>
      <c r="H15" s="35" t="s">
        <v>284</v>
      </c>
      <c r="I15" s="35" t="s">
        <v>284</v>
      </c>
      <c r="J15" s="35" t="s">
        <v>149</v>
      </c>
      <c r="K15" s="35" t="s">
        <v>284</v>
      </c>
    </row>
    <row r="16" spans="1:12" x14ac:dyDescent="0.25">
      <c r="A16" s="14" t="s">
        <v>153</v>
      </c>
      <c r="B16" s="35" t="s">
        <v>133</v>
      </c>
      <c r="C16" s="35" t="s">
        <v>398</v>
      </c>
      <c r="D16" s="35" t="s">
        <v>148</v>
      </c>
      <c r="E16" s="35" t="s">
        <v>390</v>
      </c>
      <c r="F16" s="35" t="s">
        <v>149</v>
      </c>
      <c r="G16" s="35" t="s">
        <v>284</v>
      </c>
      <c r="H16" s="35" t="s">
        <v>149</v>
      </c>
      <c r="I16" s="35" t="s">
        <v>284</v>
      </c>
      <c r="J16" s="35" t="s">
        <v>149</v>
      </c>
      <c r="K16" s="35" t="s">
        <v>284</v>
      </c>
    </row>
    <row r="17" spans="1:11" x14ac:dyDescent="0.25">
      <c r="A17" s="14" t="s">
        <v>153</v>
      </c>
      <c r="B17" s="35" t="s">
        <v>145</v>
      </c>
      <c r="C17" s="35" t="s">
        <v>399</v>
      </c>
      <c r="D17" s="35" t="s">
        <v>148</v>
      </c>
      <c r="E17" s="35" t="s">
        <v>390</v>
      </c>
      <c r="F17" s="35" t="s">
        <v>284</v>
      </c>
      <c r="G17" s="35" t="s">
        <v>284</v>
      </c>
      <c r="H17" s="35" t="s">
        <v>284</v>
      </c>
      <c r="I17" s="35" t="s">
        <v>284</v>
      </c>
      <c r="J17" s="35" t="s">
        <v>149</v>
      </c>
      <c r="K17" s="35" t="s">
        <v>284</v>
      </c>
    </row>
    <row r="18" spans="1:11" x14ac:dyDescent="0.25">
      <c r="A18" s="14" t="s">
        <v>153</v>
      </c>
      <c r="B18" s="35" t="s">
        <v>395</v>
      </c>
      <c r="C18" s="35" t="s">
        <v>398</v>
      </c>
      <c r="D18" s="35" t="s">
        <v>148</v>
      </c>
      <c r="E18" s="35" t="s">
        <v>390</v>
      </c>
      <c r="F18" s="35" t="s">
        <v>284</v>
      </c>
      <c r="G18" s="35" t="s">
        <v>284</v>
      </c>
      <c r="H18" s="35" t="s">
        <v>284</v>
      </c>
      <c r="I18" s="35" t="s">
        <v>284</v>
      </c>
      <c r="J18" s="35" t="s">
        <v>149</v>
      </c>
      <c r="K18" s="35" t="s">
        <v>284</v>
      </c>
    </row>
    <row r="19" spans="1:11" x14ac:dyDescent="0.25">
      <c r="A19" s="8" t="s">
        <v>147</v>
      </c>
    </row>
    <row r="21" spans="1:11" x14ac:dyDescent="0.25">
      <c r="A21" s="8" t="s">
        <v>773</v>
      </c>
    </row>
    <row r="22" spans="1:11" s="287" customFormat="1" x14ac:dyDescent="0.25">
      <c r="A22" s="288" t="s">
        <v>714</v>
      </c>
      <c r="B22" s="286"/>
      <c r="C22" s="286"/>
      <c r="D22" s="286"/>
      <c r="E22" s="286"/>
      <c r="F22" s="286"/>
      <c r="G22" s="286"/>
      <c r="H22" s="286"/>
      <c r="I22" s="286"/>
      <c r="J22" s="286"/>
      <c r="K22" s="286"/>
    </row>
    <row r="23" spans="1:11" x14ac:dyDescent="0.25">
      <c r="B23" s="286"/>
      <c r="C23" s="286"/>
      <c r="D23" s="286"/>
      <c r="E23" s="286"/>
      <c r="F23" s="286"/>
      <c r="G23" s="286"/>
    </row>
  </sheetData>
  <mergeCells count="7">
    <mergeCell ref="J4:K4"/>
    <mergeCell ref="D4:E4"/>
    <mergeCell ref="F4:G4"/>
    <mergeCell ref="H4:I4"/>
    <mergeCell ref="A4:A5"/>
    <mergeCell ref="B4:B5"/>
    <mergeCell ref="C4:C5"/>
  </mergeCells>
  <phoneticPr fontId="7"/>
  <hyperlinks>
    <hyperlink ref="L1" location="目次!A1" display="目次に戻る" xr:uid="{2FD3CC19-DA52-474F-942A-F6E78F5F8F5E}"/>
    <hyperlink ref="A22" r:id="rId1" xr:uid="{D2321E2E-AFD4-4649-AF1F-7F0C26E835AE}"/>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1F6E-9241-4DE2-BA01-367A11F0CD6E}">
  <sheetPr>
    <tabColor theme="3" tint="0.89999084444715716"/>
    <pageSetUpPr fitToPage="1"/>
  </sheetPr>
  <dimension ref="A1:F11"/>
  <sheetViews>
    <sheetView view="pageBreakPreview" zoomScaleNormal="100" zoomScaleSheetLayoutView="100" workbookViewId="0">
      <selection activeCell="F28" sqref="F28"/>
    </sheetView>
  </sheetViews>
  <sheetFormatPr defaultColWidth="8.75" defaultRowHeight="12" x14ac:dyDescent="0.25"/>
  <cols>
    <col min="1" max="1" width="21.875" style="8" customWidth="1"/>
    <col min="2" max="2" width="12.25" style="133" customWidth="1"/>
    <col min="3" max="3" width="5" style="133" bestFit="1" customWidth="1"/>
    <col min="4" max="4" width="3.5" style="133" customWidth="1"/>
    <col min="5" max="5" width="15.625" style="133" customWidth="1"/>
    <col min="6" max="6" width="9.75" style="287" bestFit="1" customWidth="1"/>
    <col min="7" max="16384" width="8.75" style="8"/>
  </cols>
  <sheetData>
    <row r="1" spans="1:6" ht="18.75" x14ac:dyDescent="0.25">
      <c r="A1" s="3" t="s">
        <v>24</v>
      </c>
      <c r="F1" s="284" t="s">
        <v>0</v>
      </c>
    </row>
    <row r="2" spans="1:6" x14ac:dyDescent="0.25">
      <c r="A2" s="20"/>
    </row>
    <row r="3" spans="1:6" x14ac:dyDescent="0.25">
      <c r="A3" s="20" t="s">
        <v>595</v>
      </c>
      <c r="E3" s="257" t="s">
        <v>401</v>
      </c>
    </row>
    <row r="4" spans="1:6" x14ac:dyDescent="0.25">
      <c r="A4" s="558" t="s">
        <v>130</v>
      </c>
      <c r="B4" s="558" t="s">
        <v>127</v>
      </c>
      <c r="C4" s="558" t="s">
        <v>397</v>
      </c>
      <c r="D4" s="573" t="s">
        <v>402</v>
      </c>
      <c r="E4" s="574"/>
    </row>
    <row r="5" spans="1:6" x14ac:dyDescent="0.25">
      <c r="A5" s="559"/>
      <c r="B5" s="559"/>
      <c r="C5" s="559"/>
      <c r="D5" s="256"/>
      <c r="E5" s="256" t="s">
        <v>135</v>
      </c>
    </row>
    <row r="6" spans="1:6" x14ac:dyDescent="0.25">
      <c r="A6" s="14" t="s">
        <v>152</v>
      </c>
      <c r="B6" s="35" t="s">
        <v>132</v>
      </c>
      <c r="C6" s="35" t="s">
        <v>90</v>
      </c>
      <c r="D6" s="35" t="s">
        <v>148</v>
      </c>
      <c r="E6" s="35" t="s">
        <v>403</v>
      </c>
    </row>
    <row r="7" spans="1:6" x14ac:dyDescent="0.25">
      <c r="A7" s="14" t="s">
        <v>152</v>
      </c>
      <c r="B7" s="35" t="s">
        <v>144</v>
      </c>
      <c r="C7" s="35" t="s">
        <v>90</v>
      </c>
      <c r="D7" s="35" t="s">
        <v>148</v>
      </c>
      <c r="E7" s="35" t="s">
        <v>403</v>
      </c>
    </row>
    <row r="8" spans="1:6" x14ac:dyDescent="0.25">
      <c r="A8" s="14" t="s">
        <v>153</v>
      </c>
      <c r="B8" s="35" t="s">
        <v>133</v>
      </c>
      <c r="C8" s="35" t="s">
        <v>90</v>
      </c>
      <c r="D8" s="35" t="s">
        <v>148</v>
      </c>
      <c r="E8" s="35" t="s">
        <v>403</v>
      </c>
    </row>
    <row r="9" spans="1:6" x14ac:dyDescent="0.25">
      <c r="A9" s="14" t="s">
        <v>153</v>
      </c>
      <c r="B9" s="35" t="s">
        <v>145</v>
      </c>
      <c r="C9" s="35" t="s">
        <v>89</v>
      </c>
      <c r="D9" s="35" t="s">
        <v>148</v>
      </c>
      <c r="E9" s="35" t="s">
        <v>403</v>
      </c>
    </row>
    <row r="10" spans="1:6" x14ac:dyDescent="0.25">
      <c r="A10" s="14" t="s">
        <v>153</v>
      </c>
      <c r="B10" s="35" t="s">
        <v>395</v>
      </c>
      <c r="C10" s="35" t="s">
        <v>90</v>
      </c>
      <c r="D10" s="35" t="s">
        <v>148</v>
      </c>
      <c r="E10" s="35" t="s">
        <v>403</v>
      </c>
    </row>
    <row r="11" spans="1:6" x14ac:dyDescent="0.25">
      <c r="A11" s="8" t="s">
        <v>147</v>
      </c>
    </row>
  </sheetData>
  <mergeCells count="4">
    <mergeCell ref="A4:A5"/>
    <mergeCell ref="B4:B5"/>
    <mergeCell ref="C4:C5"/>
    <mergeCell ref="D4:E4"/>
  </mergeCells>
  <phoneticPr fontId="7"/>
  <hyperlinks>
    <hyperlink ref="F1" location="目次!A1" display="目次に戻る" xr:uid="{6D306435-8DA7-48DB-BEB2-0649D8655C92}"/>
  </hyperlinks>
  <pageMargins left="0.25" right="0.25"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F7DDA-4BCE-44F0-84AB-580D5DF5F87E}">
  <sheetPr>
    <tabColor theme="3" tint="0.89999084444715716"/>
    <pageSetUpPr fitToPage="1"/>
  </sheetPr>
  <dimension ref="A1:H16"/>
  <sheetViews>
    <sheetView view="pageBreakPreview" zoomScaleNormal="100" zoomScaleSheetLayoutView="100" workbookViewId="0">
      <selection activeCell="F28" sqref="F28"/>
    </sheetView>
  </sheetViews>
  <sheetFormatPr defaultColWidth="8.75" defaultRowHeight="12" x14ac:dyDescent="0.25"/>
  <cols>
    <col min="1" max="1" width="21.875" style="8" customWidth="1"/>
    <col min="2" max="2" width="12.25" style="133" customWidth="1"/>
    <col min="3" max="6" width="15.625" style="133" customWidth="1"/>
    <col min="7" max="7" width="12.25" style="133" customWidth="1"/>
    <col min="8" max="8" width="9.875" style="8" customWidth="1"/>
    <col min="9" max="16384" width="8.75" style="8"/>
  </cols>
  <sheetData>
    <row r="1" spans="1:8" ht="18.75" x14ac:dyDescent="0.25">
      <c r="A1" s="3" t="s">
        <v>24</v>
      </c>
      <c r="H1" s="284" t="s">
        <v>0</v>
      </c>
    </row>
    <row r="2" spans="1:8" x14ac:dyDescent="0.25">
      <c r="A2" s="20"/>
    </row>
    <row r="3" spans="1:8" x14ac:dyDescent="0.25">
      <c r="A3" s="20" t="s">
        <v>597</v>
      </c>
      <c r="G3" s="133" t="s">
        <v>400</v>
      </c>
    </row>
    <row r="4" spans="1:8" ht="12" customHeight="1" x14ac:dyDescent="0.25">
      <c r="A4" s="558" t="s">
        <v>404</v>
      </c>
      <c r="B4" s="576" t="s">
        <v>408</v>
      </c>
      <c r="C4" s="573" t="s">
        <v>409</v>
      </c>
      <c r="D4" s="575"/>
      <c r="E4" s="575"/>
      <c r="F4" s="574"/>
      <c r="G4" s="576" t="s">
        <v>414</v>
      </c>
    </row>
    <row r="5" spans="1:8" ht="24" x14ac:dyDescent="0.25">
      <c r="A5" s="559"/>
      <c r="B5" s="559"/>
      <c r="C5" s="256" t="s">
        <v>410</v>
      </c>
      <c r="D5" s="256" t="s">
        <v>411</v>
      </c>
      <c r="E5" s="259" t="s">
        <v>412</v>
      </c>
      <c r="F5" s="259" t="s">
        <v>413</v>
      </c>
      <c r="G5" s="559"/>
    </row>
    <row r="6" spans="1:8" x14ac:dyDescent="0.25">
      <c r="A6" s="14" t="s">
        <v>405</v>
      </c>
      <c r="B6" s="35">
        <v>183</v>
      </c>
      <c r="C6" s="35">
        <v>136</v>
      </c>
      <c r="D6" s="35" t="s">
        <v>284</v>
      </c>
      <c r="E6" s="35">
        <v>47</v>
      </c>
      <c r="F6" s="35">
        <v>47</v>
      </c>
      <c r="G6" s="35">
        <v>3</v>
      </c>
    </row>
    <row r="7" spans="1:8" x14ac:dyDescent="0.25">
      <c r="A7" s="14" t="s">
        <v>406</v>
      </c>
      <c r="B7" s="35">
        <v>41</v>
      </c>
      <c r="C7" s="35">
        <v>41</v>
      </c>
      <c r="D7" s="35" t="s">
        <v>284</v>
      </c>
      <c r="E7" s="35" t="s">
        <v>284</v>
      </c>
      <c r="F7" s="35" t="s">
        <v>284</v>
      </c>
      <c r="G7" s="35">
        <v>2</v>
      </c>
    </row>
    <row r="8" spans="1:8" x14ac:dyDescent="0.25">
      <c r="A8" s="14" t="s">
        <v>407</v>
      </c>
      <c r="B8" s="35">
        <v>77</v>
      </c>
      <c r="C8" s="35">
        <v>77</v>
      </c>
      <c r="D8" s="35" t="s">
        <v>284</v>
      </c>
      <c r="E8" s="35" t="s">
        <v>284</v>
      </c>
      <c r="F8" s="35" t="s">
        <v>284</v>
      </c>
      <c r="G8" s="35">
        <v>9</v>
      </c>
    </row>
    <row r="9" spans="1:8" x14ac:dyDescent="0.25">
      <c r="A9" s="40" t="s">
        <v>415</v>
      </c>
    </row>
    <row r="10" spans="1:8" x14ac:dyDescent="0.25">
      <c r="A10" s="8" t="s">
        <v>416</v>
      </c>
    </row>
    <row r="11" spans="1:8" x14ac:dyDescent="0.25">
      <c r="A11" s="8" t="s">
        <v>417</v>
      </c>
    </row>
    <row r="12" spans="1:8" x14ac:dyDescent="0.25">
      <c r="A12" s="8" t="s">
        <v>418</v>
      </c>
    </row>
    <row r="13" spans="1:8" x14ac:dyDescent="0.25">
      <c r="A13" s="8" t="s">
        <v>419</v>
      </c>
    </row>
    <row r="15" spans="1:8" x14ac:dyDescent="0.25">
      <c r="A15" s="8" t="s">
        <v>719</v>
      </c>
    </row>
    <row r="16" spans="1:8" x14ac:dyDescent="0.25">
      <c r="A16" s="288" t="s">
        <v>717</v>
      </c>
      <c r="B16" s="286"/>
      <c r="C16" s="286"/>
      <c r="D16" s="286"/>
    </row>
  </sheetData>
  <mergeCells count="4">
    <mergeCell ref="C4:F4"/>
    <mergeCell ref="G4:G5"/>
    <mergeCell ref="A4:A5"/>
    <mergeCell ref="B4:B5"/>
  </mergeCells>
  <phoneticPr fontId="7"/>
  <hyperlinks>
    <hyperlink ref="H1" location="目次!A1" display="目次に戻る" xr:uid="{F4843FCB-085F-4CA1-AEC3-94346280A48E}"/>
    <hyperlink ref="A16" r:id="rId1" xr:uid="{0ED3BD42-47F7-4ADC-A33E-A1068C37A3A2}"/>
  </hyperlinks>
  <pageMargins left="0.25" right="0.25" top="0.75" bottom="0.75" header="0.3" footer="0.3"/>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54CAE-E5EB-4824-B710-14ED1A40D2FB}">
  <sheetPr>
    <tabColor theme="3" tint="0.89999084444715716"/>
    <pageSetUpPr fitToPage="1"/>
  </sheetPr>
  <dimension ref="A1:H10"/>
  <sheetViews>
    <sheetView view="pageBreakPreview" zoomScaleNormal="100" zoomScaleSheetLayoutView="100" workbookViewId="0">
      <selection activeCell="F28" sqref="F28"/>
    </sheetView>
  </sheetViews>
  <sheetFormatPr defaultColWidth="8.75" defaultRowHeight="12" x14ac:dyDescent="0.25"/>
  <cols>
    <col min="1" max="1" width="15.625" style="8" customWidth="1"/>
    <col min="2" max="2" width="19.5" style="133" customWidth="1"/>
    <col min="3" max="7" width="14.125" style="133" customWidth="1"/>
    <col min="8" max="8" width="9.875" style="287" customWidth="1"/>
    <col min="9" max="16384" width="8.75" style="8"/>
  </cols>
  <sheetData>
    <row r="1" spans="1:8" ht="18.75" x14ac:dyDescent="0.25">
      <c r="A1" s="3" t="s">
        <v>24</v>
      </c>
      <c r="H1" s="284" t="s">
        <v>0</v>
      </c>
    </row>
    <row r="2" spans="1:8" x14ac:dyDescent="0.25">
      <c r="A2" s="20"/>
    </row>
    <row r="3" spans="1:8" x14ac:dyDescent="0.25">
      <c r="A3" s="20" t="s">
        <v>599</v>
      </c>
    </row>
    <row r="4" spans="1:8" x14ac:dyDescent="0.25">
      <c r="A4" s="258" t="s">
        <v>20</v>
      </c>
      <c r="B4" s="261" t="s">
        <v>474</v>
      </c>
      <c r="C4" s="262" t="s">
        <v>313</v>
      </c>
      <c r="D4" s="262" t="s">
        <v>170</v>
      </c>
      <c r="E4" s="262" t="s">
        <v>171</v>
      </c>
      <c r="F4" s="262" t="s">
        <v>314</v>
      </c>
      <c r="G4" s="262" t="s">
        <v>200</v>
      </c>
    </row>
    <row r="5" spans="1:8" x14ac:dyDescent="0.25">
      <c r="A5" s="500" t="s">
        <v>380</v>
      </c>
      <c r="B5" s="108" t="s">
        <v>421</v>
      </c>
      <c r="C5" s="260">
        <v>65</v>
      </c>
      <c r="D5" s="260">
        <v>60</v>
      </c>
      <c r="E5" s="260">
        <v>50</v>
      </c>
      <c r="F5" s="260">
        <v>45</v>
      </c>
      <c r="G5" s="13">
        <v>41</v>
      </c>
    </row>
    <row r="6" spans="1:8" ht="24" x14ac:dyDescent="0.25">
      <c r="A6" s="500"/>
      <c r="B6" s="108" t="s">
        <v>422</v>
      </c>
      <c r="C6" s="13">
        <v>46000</v>
      </c>
      <c r="D6" s="13">
        <v>43944</v>
      </c>
      <c r="E6" s="13">
        <v>47541</v>
      </c>
      <c r="F6" s="13">
        <v>35588</v>
      </c>
      <c r="G6" s="13">
        <v>41067</v>
      </c>
    </row>
    <row r="7" spans="1:8" x14ac:dyDescent="0.25">
      <c r="A7" s="500"/>
      <c r="B7" s="192" t="s">
        <v>423</v>
      </c>
      <c r="C7" s="203">
        <v>0.20300000000000001</v>
      </c>
      <c r="D7" s="203">
        <v>0.20599999999999999</v>
      </c>
      <c r="E7" s="203">
        <v>0.221</v>
      </c>
      <c r="F7" s="203">
        <v>0.183</v>
      </c>
      <c r="G7" s="203">
        <v>0.193</v>
      </c>
    </row>
    <row r="8" spans="1:8" x14ac:dyDescent="0.25">
      <c r="A8" s="8" t="s">
        <v>728</v>
      </c>
    </row>
    <row r="10" spans="1:8" x14ac:dyDescent="0.25">
      <c r="A10" s="288" t="s">
        <v>727</v>
      </c>
    </row>
  </sheetData>
  <mergeCells count="1">
    <mergeCell ref="A5:A7"/>
  </mergeCells>
  <phoneticPr fontId="7"/>
  <hyperlinks>
    <hyperlink ref="H1" location="目次!A1" display="目次に戻る" xr:uid="{6DF55078-2B21-442D-8D49-6F6AC82A9BC9}"/>
    <hyperlink ref="A10" r:id="rId1" xr:uid="{F28936E8-80C5-4AA6-A4B2-7E49F37787F0}"/>
  </hyperlinks>
  <pageMargins left="0.25" right="0.25" top="0.75" bottom="0.75" header="0.3" footer="0.3"/>
  <pageSetup paperSize="9" orientation="landscape"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BA18F-C714-486F-9B2A-07B1C58F1BA4}">
  <sheetPr>
    <tabColor theme="3" tint="0.89999084444715716"/>
    <pageSetUpPr fitToPage="1"/>
  </sheetPr>
  <dimension ref="A1:I7"/>
  <sheetViews>
    <sheetView view="pageBreakPreview" zoomScaleNormal="100" zoomScaleSheetLayoutView="100" workbookViewId="0">
      <selection activeCell="F28" sqref="F28"/>
    </sheetView>
  </sheetViews>
  <sheetFormatPr defaultColWidth="8.75" defaultRowHeight="12" x14ac:dyDescent="0.25"/>
  <cols>
    <col min="1" max="1" width="15.625" style="8" customWidth="1"/>
    <col min="2" max="2" width="10.75" style="133" customWidth="1"/>
    <col min="3" max="3" width="2.625" style="133" customWidth="1"/>
    <col min="4" max="8" width="15.625" style="133" customWidth="1"/>
    <col min="9" max="9" width="9.875" style="287" customWidth="1"/>
    <col min="10" max="16384" width="8.75" style="8"/>
  </cols>
  <sheetData>
    <row r="1" spans="1:9" ht="18.75" x14ac:dyDescent="0.25">
      <c r="A1" s="3" t="s">
        <v>24</v>
      </c>
      <c r="I1" s="284" t="s">
        <v>0</v>
      </c>
    </row>
    <row r="2" spans="1:9" x14ac:dyDescent="0.25">
      <c r="A2" s="20"/>
    </row>
    <row r="3" spans="1:9" x14ac:dyDescent="0.25">
      <c r="A3" s="20" t="s">
        <v>601</v>
      </c>
    </row>
    <row r="4" spans="1:9" ht="24" customHeight="1" x14ac:dyDescent="0.25">
      <c r="A4" s="560" t="s">
        <v>440</v>
      </c>
      <c r="B4" s="561"/>
      <c r="C4" s="562"/>
      <c r="D4" s="467" t="s">
        <v>438</v>
      </c>
      <c r="E4" s="468"/>
      <c r="F4" s="468"/>
      <c r="G4" s="468"/>
      <c r="H4" s="469"/>
    </row>
    <row r="5" spans="1:9" x14ac:dyDescent="0.25">
      <c r="A5" s="258" t="s">
        <v>20</v>
      </c>
      <c r="B5" s="563" t="s">
        <v>474</v>
      </c>
      <c r="C5" s="565"/>
      <c r="D5" s="262" t="s">
        <v>313</v>
      </c>
      <c r="E5" s="262" t="s">
        <v>170</v>
      </c>
      <c r="F5" s="262" t="s">
        <v>171</v>
      </c>
      <c r="G5" s="262" t="s">
        <v>314</v>
      </c>
      <c r="H5" s="262" t="s">
        <v>200</v>
      </c>
    </row>
    <row r="6" spans="1:9" x14ac:dyDescent="0.25">
      <c r="A6" s="102" t="s">
        <v>420</v>
      </c>
      <c r="B6" s="210" t="s">
        <v>439</v>
      </c>
      <c r="C6" s="108" t="s">
        <v>42</v>
      </c>
      <c r="D6" s="92" t="s">
        <v>603</v>
      </c>
      <c r="E6" s="92" t="s">
        <v>603</v>
      </c>
      <c r="F6" s="92" t="s">
        <v>603</v>
      </c>
      <c r="G6" s="122">
        <v>3</v>
      </c>
      <c r="H6" s="122">
        <v>5.9</v>
      </c>
    </row>
    <row r="7" spans="1:9" x14ac:dyDescent="0.25">
      <c r="A7" s="8" t="s">
        <v>441</v>
      </c>
    </row>
  </sheetData>
  <mergeCells count="3">
    <mergeCell ref="A4:C4"/>
    <mergeCell ref="D4:H4"/>
    <mergeCell ref="B5:C5"/>
  </mergeCells>
  <phoneticPr fontId="7"/>
  <conditionalFormatting sqref="D6:H6">
    <cfRule type="containsBlanks" dxfId="2" priority="1">
      <formula>LEN(TRIM(D6))=0</formula>
    </cfRule>
  </conditionalFormatting>
  <hyperlinks>
    <hyperlink ref="I1" location="目次!A1" display="目次に戻る" xr:uid="{32573C82-5C2A-4B93-95E0-AAECA614BD40}"/>
  </hyperlinks>
  <pageMargins left="0.25" right="0.25" top="0.75" bottom="0.75" header="0.3" footer="0.3"/>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FE5DA-4F48-40EB-94EF-E85BCDE3781D}">
  <sheetPr>
    <tabColor theme="3" tint="0.89999084444715716"/>
    <pageSetUpPr fitToPage="1"/>
  </sheetPr>
  <dimension ref="A1:I18"/>
  <sheetViews>
    <sheetView view="pageBreakPreview" zoomScaleNormal="100" zoomScaleSheetLayoutView="100" workbookViewId="0">
      <selection activeCell="F28" sqref="F28"/>
    </sheetView>
  </sheetViews>
  <sheetFormatPr defaultColWidth="8.75" defaultRowHeight="12" x14ac:dyDescent="0.25"/>
  <cols>
    <col min="1" max="1" width="15.625" style="8" customWidth="1"/>
    <col min="2" max="2" width="10.75" style="133" customWidth="1"/>
    <col min="3" max="3" width="2.625" style="133" customWidth="1"/>
    <col min="4" max="8" width="15.625" style="133" customWidth="1"/>
    <col min="9" max="9" width="9.875" style="287" customWidth="1"/>
    <col min="10" max="16384" width="8.75" style="8"/>
  </cols>
  <sheetData>
    <row r="1" spans="1:9" ht="18.75" x14ac:dyDescent="0.25">
      <c r="A1" s="3" t="s">
        <v>24</v>
      </c>
      <c r="I1" s="284" t="s">
        <v>0</v>
      </c>
    </row>
    <row r="2" spans="1:9" x14ac:dyDescent="0.25">
      <c r="A2" s="20"/>
    </row>
    <row r="3" spans="1:9" x14ac:dyDescent="0.25">
      <c r="A3" s="20" t="s">
        <v>602</v>
      </c>
    </row>
    <row r="4" spans="1:9" ht="24" customHeight="1" x14ac:dyDescent="0.25">
      <c r="A4" s="560" t="s">
        <v>440</v>
      </c>
      <c r="B4" s="561"/>
      <c r="C4" s="562"/>
      <c r="D4" s="467" t="s">
        <v>444</v>
      </c>
      <c r="E4" s="468"/>
      <c r="F4" s="468"/>
      <c r="G4" s="468"/>
      <c r="H4" s="469"/>
    </row>
    <row r="5" spans="1:9" x14ac:dyDescent="0.25">
      <c r="A5" s="258" t="s">
        <v>20</v>
      </c>
      <c r="B5" s="563" t="s">
        <v>474</v>
      </c>
      <c r="C5" s="565"/>
      <c r="D5" s="262" t="s">
        <v>313</v>
      </c>
      <c r="E5" s="262" t="s">
        <v>170</v>
      </c>
      <c r="F5" s="262" t="s">
        <v>171</v>
      </c>
      <c r="G5" s="262" t="s">
        <v>314</v>
      </c>
      <c r="H5" s="262" t="s">
        <v>200</v>
      </c>
    </row>
    <row r="6" spans="1:9" x14ac:dyDescent="0.25">
      <c r="A6" s="102" t="s">
        <v>420</v>
      </c>
      <c r="B6" s="210" t="s">
        <v>445</v>
      </c>
      <c r="C6" s="108" t="s">
        <v>42</v>
      </c>
      <c r="D6" s="92" t="s">
        <v>603</v>
      </c>
      <c r="E6" s="122">
        <v>2.2000000000000002</v>
      </c>
      <c r="F6" s="12">
        <v>1.9</v>
      </c>
      <c r="G6" s="12">
        <v>-2</v>
      </c>
      <c r="H6" s="12">
        <v>-0.3</v>
      </c>
    </row>
    <row r="7" spans="1:9" x14ac:dyDescent="0.25">
      <c r="A7" s="8" t="s">
        <v>441</v>
      </c>
    </row>
    <row r="18" ht="123" customHeight="1" x14ac:dyDescent="0.25"/>
  </sheetData>
  <mergeCells count="3">
    <mergeCell ref="A4:C4"/>
    <mergeCell ref="D4:H4"/>
    <mergeCell ref="B5:C5"/>
  </mergeCells>
  <phoneticPr fontId="7"/>
  <conditionalFormatting sqref="D6:H6">
    <cfRule type="containsBlanks" dxfId="1" priority="1">
      <formula>LEN(TRIM(D6))=0</formula>
    </cfRule>
  </conditionalFormatting>
  <hyperlinks>
    <hyperlink ref="I1" location="目次!A1" display="目次に戻る" xr:uid="{DC5C6F78-354D-4665-86E1-47C396C16F3E}"/>
  </hyperlinks>
  <pageMargins left="0.25" right="0.25" top="0.75" bottom="0.75" header="0.3" footer="0.3"/>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F2213-D351-4CBF-A3EA-8DCC7923D41B}">
  <sheetPr>
    <tabColor theme="3" tint="0.89999084444715716"/>
    <pageSetUpPr fitToPage="1"/>
  </sheetPr>
  <dimension ref="A1:F9"/>
  <sheetViews>
    <sheetView view="pageBreakPreview" zoomScaleNormal="100" zoomScaleSheetLayoutView="100" workbookViewId="0">
      <selection activeCell="F28" sqref="F28"/>
    </sheetView>
  </sheetViews>
  <sheetFormatPr defaultColWidth="8.75" defaultRowHeight="12" x14ac:dyDescent="0.25"/>
  <cols>
    <col min="1" max="1" width="15.625" style="8" customWidth="1"/>
    <col min="2" max="2" width="16" style="133" customWidth="1"/>
    <col min="3" max="3" width="2.625" style="133" customWidth="1"/>
    <col min="4" max="4" width="30.5" style="133" customWidth="1"/>
    <col min="5" max="5" width="9.75" style="133" bestFit="1" customWidth="1"/>
    <col min="6" max="6" width="9.875" style="287" customWidth="1"/>
    <col min="7" max="16384" width="8.75" style="8"/>
  </cols>
  <sheetData>
    <row r="1" spans="1:6" ht="18.75" x14ac:dyDescent="0.25">
      <c r="A1" s="3" t="s">
        <v>24</v>
      </c>
      <c r="E1" s="284" t="s">
        <v>0</v>
      </c>
      <c r="F1" s="8"/>
    </row>
    <row r="2" spans="1:6" x14ac:dyDescent="0.25">
      <c r="A2" s="20"/>
      <c r="E2" s="287"/>
      <c r="F2" s="8"/>
    </row>
    <row r="3" spans="1:6" x14ac:dyDescent="0.25">
      <c r="A3" s="20" t="s">
        <v>604</v>
      </c>
      <c r="E3" s="8"/>
      <c r="F3" s="8"/>
    </row>
    <row r="4" spans="1:6" ht="24" customHeight="1" x14ac:dyDescent="0.25">
      <c r="A4" s="560" t="s">
        <v>440</v>
      </c>
      <c r="B4" s="561"/>
      <c r="C4" s="562"/>
      <c r="D4" s="389" t="s">
        <v>783</v>
      </c>
      <c r="E4" s="8"/>
      <c r="F4" s="8"/>
    </row>
    <row r="5" spans="1:6" x14ac:dyDescent="0.25">
      <c r="A5" s="258" t="s">
        <v>20</v>
      </c>
      <c r="B5" s="563" t="s">
        <v>474</v>
      </c>
      <c r="C5" s="565"/>
      <c r="D5" s="262" t="s">
        <v>200</v>
      </c>
      <c r="E5" s="287"/>
      <c r="F5" s="8"/>
    </row>
    <row r="6" spans="1:6" x14ac:dyDescent="0.25">
      <c r="A6" s="102" t="s">
        <v>442</v>
      </c>
      <c r="B6" s="210" t="s">
        <v>433</v>
      </c>
      <c r="C6" s="108" t="s">
        <v>42</v>
      </c>
      <c r="D6" s="122">
        <v>97.8</v>
      </c>
      <c r="E6" s="287"/>
      <c r="F6" s="8"/>
    </row>
    <row r="7" spans="1:6" x14ac:dyDescent="0.25">
      <c r="A7" s="8" t="s">
        <v>435</v>
      </c>
      <c r="E7" s="287"/>
      <c r="F7" s="8"/>
    </row>
    <row r="8" spans="1:6" x14ac:dyDescent="0.25">
      <c r="A8" s="8" t="s">
        <v>455</v>
      </c>
      <c r="E8" s="287"/>
      <c r="F8" s="8"/>
    </row>
    <row r="9" spans="1:6" x14ac:dyDescent="0.25">
      <c r="A9" s="8" t="s">
        <v>443</v>
      </c>
      <c r="E9" s="287"/>
      <c r="F9" s="8"/>
    </row>
  </sheetData>
  <mergeCells count="2">
    <mergeCell ref="A4:C4"/>
    <mergeCell ref="B5:C5"/>
  </mergeCells>
  <phoneticPr fontId="7"/>
  <conditionalFormatting sqref="D6">
    <cfRule type="containsBlanks" dxfId="0" priority="1">
      <formula>LEN(TRIM(D6))=0</formula>
    </cfRule>
  </conditionalFormatting>
  <hyperlinks>
    <hyperlink ref="E1" location="目次!A1" display="目次に戻る" xr:uid="{52D01821-1638-4E06-BA18-6899111C0E62}"/>
  </hyperlinks>
  <pageMargins left="0.25" right="0.25" top="0.75" bottom="0.75" header="0.3" footer="0.3"/>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5F08C-BF38-48F2-828D-17ECE0BAFA6B}">
  <sheetPr codeName="Sheet37">
    <tabColor theme="3" tint="0.89999084444715716"/>
    <pageSetUpPr fitToPage="1"/>
  </sheetPr>
  <dimension ref="A1:G11"/>
  <sheetViews>
    <sheetView view="pageBreakPreview" zoomScaleNormal="100" zoomScaleSheetLayoutView="100" workbookViewId="0">
      <selection activeCell="F28" sqref="F28"/>
    </sheetView>
  </sheetViews>
  <sheetFormatPr defaultColWidth="9" defaultRowHeight="12" x14ac:dyDescent="0.25"/>
  <cols>
    <col min="1" max="1" width="15.625" style="8" customWidth="1"/>
    <col min="2" max="2" width="21.625" style="8" customWidth="1"/>
    <col min="3" max="3" width="5" style="8" bestFit="1" customWidth="1"/>
    <col min="4" max="6" width="15.625" style="8" customWidth="1"/>
    <col min="7" max="7" width="9.875" style="287" customWidth="1"/>
    <col min="8" max="10" width="9.875" style="8" customWidth="1"/>
    <col min="11" max="11" width="11" style="8" customWidth="1"/>
    <col min="12" max="14" width="9.875" style="8" customWidth="1"/>
    <col min="15" max="18" width="10.375" style="8" customWidth="1"/>
    <col min="19" max="16384" width="9" style="8"/>
  </cols>
  <sheetData>
    <row r="1" spans="1:7" s="7" customFormat="1" ht="18.75" x14ac:dyDescent="0.25">
      <c r="A1" s="3" t="s">
        <v>24</v>
      </c>
      <c r="B1" s="116"/>
      <c r="C1" s="116"/>
      <c r="D1" s="5"/>
      <c r="G1" s="284" t="s">
        <v>0</v>
      </c>
    </row>
    <row r="3" spans="1:7" s="10" customFormat="1" x14ac:dyDescent="0.25">
      <c r="A3" s="9" t="s">
        <v>649</v>
      </c>
      <c r="B3" s="9"/>
      <c r="C3" s="9"/>
      <c r="G3" s="287"/>
    </row>
    <row r="4" spans="1:7" s="230" customFormat="1" x14ac:dyDescent="0.25">
      <c r="A4" s="258" t="s">
        <v>20</v>
      </c>
      <c r="B4" s="563" t="s">
        <v>474</v>
      </c>
      <c r="C4" s="565"/>
      <c r="D4" s="343" t="s">
        <v>302</v>
      </c>
      <c r="E4" s="343" t="s">
        <v>304</v>
      </c>
      <c r="F4" s="343" t="s">
        <v>305</v>
      </c>
      <c r="G4" s="295"/>
    </row>
    <row r="5" spans="1:7" ht="13.5" customHeight="1" x14ac:dyDescent="0.25">
      <c r="A5" s="429" t="s">
        <v>91</v>
      </c>
      <c r="B5" s="143" t="s">
        <v>650</v>
      </c>
      <c r="C5" s="14" t="s">
        <v>303</v>
      </c>
      <c r="D5" s="131">
        <v>4</v>
      </c>
      <c r="E5" s="131">
        <v>12</v>
      </c>
      <c r="F5" s="131">
        <v>11</v>
      </c>
    </row>
    <row r="6" spans="1:7" x14ac:dyDescent="0.25">
      <c r="A6" s="430"/>
      <c r="B6" s="330" t="s">
        <v>651</v>
      </c>
      <c r="C6" s="14" t="s">
        <v>303</v>
      </c>
      <c r="D6" s="132">
        <v>1</v>
      </c>
      <c r="E6" s="132">
        <v>1</v>
      </c>
      <c r="F6" s="132">
        <v>2</v>
      </c>
    </row>
    <row r="7" spans="1:7" ht="12.75" thickBot="1" x14ac:dyDescent="0.3">
      <c r="A7" s="430"/>
      <c r="B7" s="268" t="s">
        <v>652</v>
      </c>
      <c r="C7" s="228" t="s">
        <v>303</v>
      </c>
      <c r="D7" s="344">
        <v>8</v>
      </c>
      <c r="E7" s="344">
        <v>5</v>
      </c>
      <c r="F7" s="344">
        <v>8</v>
      </c>
    </row>
    <row r="8" spans="1:7" ht="12.75" thickTop="1" x14ac:dyDescent="0.25">
      <c r="A8" s="431"/>
      <c r="B8" s="331" t="s">
        <v>22</v>
      </c>
      <c r="C8" s="111" t="s">
        <v>303</v>
      </c>
      <c r="D8" s="225">
        <f>SUM(D5,D6,D7)</f>
        <v>13</v>
      </c>
      <c r="E8" s="225">
        <f>SUM(E5,E6,E7)</f>
        <v>18</v>
      </c>
      <c r="F8" s="225">
        <f>SUM(F5,F6,F7)</f>
        <v>21</v>
      </c>
    </row>
    <row r="9" spans="1:7" x14ac:dyDescent="0.25">
      <c r="A9" s="40" t="s">
        <v>112</v>
      </c>
      <c r="B9" s="226"/>
      <c r="C9" s="226"/>
      <c r="D9" s="227"/>
      <c r="E9" s="227"/>
      <c r="F9" s="227"/>
    </row>
    <row r="10" spans="1:7" x14ac:dyDescent="0.25">
      <c r="A10" s="8" t="s">
        <v>111</v>
      </c>
      <c r="B10" s="25"/>
      <c r="C10" s="25"/>
      <c r="D10" s="91"/>
      <c r="E10" s="118"/>
      <c r="F10" s="118"/>
      <c r="G10" s="296"/>
    </row>
    <row r="11" spans="1:7" x14ac:dyDescent="0.25">
      <c r="B11" s="133"/>
      <c r="C11" s="133"/>
    </row>
  </sheetData>
  <mergeCells count="2">
    <mergeCell ref="A5:A8"/>
    <mergeCell ref="B4:C4"/>
  </mergeCells>
  <phoneticPr fontId="7"/>
  <hyperlinks>
    <hyperlink ref="G1" location="目次!A1" display="目次に戻る" xr:uid="{9865ECC5-5A8D-4C89-B7C0-02CD350CB0B3}"/>
  </hyperlinks>
  <pageMargins left="0.25" right="0.25" top="0.75" bottom="0.75" header="0.3" footer="0.3"/>
  <pageSetup paperSize="9" orientation="landscape" r:id="rId1"/>
  <colBreaks count="1" manualBreakCount="1">
    <brk id="18"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7FB4D-345C-4794-A0E3-3E0A0AFD4E4E}">
  <sheetPr>
    <tabColor theme="3" tint="0.89999084444715716"/>
    <pageSetUpPr fitToPage="1"/>
  </sheetPr>
  <dimension ref="A1:J14"/>
  <sheetViews>
    <sheetView view="pageBreakPreview" zoomScaleNormal="100" zoomScaleSheetLayoutView="100" workbookViewId="0">
      <selection activeCell="F28" sqref="F28"/>
    </sheetView>
  </sheetViews>
  <sheetFormatPr defaultColWidth="8.75" defaultRowHeight="14.25" x14ac:dyDescent="0.25"/>
  <cols>
    <col min="1" max="1" width="15.625" style="8" customWidth="1"/>
    <col min="2" max="2" width="9.75" style="133" customWidth="1"/>
    <col min="3" max="3" width="9.625" style="133" bestFit="1" customWidth="1"/>
    <col min="4" max="4" width="3" customWidth="1"/>
    <col min="5" max="8" width="15.625" style="133" customWidth="1"/>
    <col min="9" max="9" width="15.625" style="287" customWidth="1"/>
    <col min="10" max="10" width="9.75" style="8" bestFit="1" customWidth="1"/>
    <col min="11" max="16384" width="8.75" style="8"/>
  </cols>
  <sheetData>
    <row r="1" spans="1:10" ht="18.75" x14ac:dyDescent="0.25">
      <c r="A1" s="3" t="s">
        <v>24</v>
      </c>
      <c r="J1" s="284" t="s">
        <v>0</v>
      </c>
    </row>
    <row r="2" spans="1:10" x14ac:dyDescent="0.25">
      <c r="A2" s="20"/>
    </row>
    <row r="3" spans="1:10" x14ac:dyDescent="0.25">
      <c r="A3" s="20" t="s">
        <v>648</v>
      </c>
    </row>
    <row r="4" spans="1:10" ht="12" x14ac:dyDescent="0.25">
      <c r="A4" s="258" t="s">
        <v>20</v>
      </c>
      <c r="B4" s="563" t="s">
        <v>474</v>
      </c>
      <c r="C4" s="564"/>
      <c r="D4" s="565"/>
      <c r="E4" s="262" t="s">
        <v>313</v>
      </c>
      <c r="F4" s="262" t="s">
        <v>170</v>
      </c>
      <c r="G4" s="262" t="s">
        <v>171</v>
      </c>
      <c r="H4" s="262" t="s">
        <v>314</v>
      </c>
      <c r="I4" s="262" t="s">
        <v>200</v>
      </c>
      <c r="J4" s="287"/>
    </row>
    <row r="5" spans="1:10" x14ac:dyDescent="0.25">
      <c r="A5" s="470" t="s">
        <v>380</v>
      </c>
      <c r="B5" s="470" t="s">
        <v>643</v>
      </c>
      <c r="C5" s="246" t="s">
        <v>644</v>
      </c>
      <c r="D5" s="246" t="s">
        <v>383</v>
      </c>
      <c r="E5" s="342">
        <v>158</v>
      </c>
      <c r="F5" s="1">
        <v>131</v>
      </c>
      <c r="G5" s="1">
        <v>133</v>
      </c>
      <c r="H5" s="1">
        <v>123</v>
      </c>
      <c r="I5" s="1">
        <v>117</v>
      </c>
      <c r="J5" s="287"/>
    </row>
    <row r="6" spans="1:10" x14ac:dyDescent="0.25">
      <c r="A6" s="482"/>
      <c r="B6" s="471"/>
      <c r="C6" s="134" t="s">
        <v>645</v>
      </c>
      <c r="D6" s="246" t="s">
        <v>383</v>
      </c>
      <c r="E6" s="342">
        <v>38</v>
      </c>
      <c r="F6" s="1">
        <v>35</v>
      </c>
      <c r="G6" s="1">
        <v>25</v>
      </c>
      <c r="H6" s="1">
        <v>29</v>
      </c>
      <c r="I6" s="1">
        <v>31</v>
      </c>
      <c r="J6" s="287"/>
    </row>
    <row r="7" spans="1:10" x14ac:dyDescent="0.25">
      <c r="A7" s="482"/>
      <c r="B7" s="470" t="s">
        <v>646</v>
      </c>
      <c r="C7" s="246" t="s">
        <v>644</v>
      </c>
      <c r="D7" s="246" t="s">
        <v>383</v>
      </c>
      <c r="E7" s="342">
        <v>289</v>
      </c>
      <c r="F7" s="1">
        <v>269</v>
      </c>
      <c r="G7" s="1">
        <v>265</v>
      </c>
      <c r="H7" s="1">
        <v>258</v>
      </c>
      <c r="I7" s="1">
        <v>254</v>
      </c>
      <c r="J7" s="287"/>
    </row>
    <row r="8" spans="1:10" x14ac:dyDescent="0.25">
      <c r="A8" s="482"/>
      <c r="B8" s="471"/>
      <c r="C8" s="134" t="s">
        <v>645</v>
      </c>
      <c r="D8" s="246" t="s">
        <v>383</v>
      </c>
      <c r="E8" s="342">
        <v>69</v>
      </c>
      <c r="F8" s="1">
        <v>59</v>
      </c>
      <c r="G8" s="1">
        <v>53</v>
      </c>
      <c r="H8" s="1">
        <v>40</v>
      </c>
      <c r="I8" s="1">
        <v>38</v>
      </c>
      <c r="J8" s="287"/>
    </row>
    <row r="9" spans="1:10" x14ac:dyDescent="0.25">
      <c r="A9" s="482"/>
      <c r="B9" s="470" t="s">
        <v>647</v>
      </c>
      <c r="C9" s="246" t="s">
        <v>644</v>
      </c>
      <c r="D9" s="246" t="s">
        <v>383</v>
      </c>
      <c r="E9" s="342">
        <v>1497</v>
      </c>
      <c r="F9" s="2">
        <v>1550</v>
      </c>
      <c r="G9" s="2">
        <v>1648</v>
      </c>
      <c r="H9" s="2">
        <v>1612</v>
      </c>
      <c r="I9" s="1">
        <v>1626</v>
      </c>
      <c r="J9" s="287"/>
    </row>
    <row r="10" spans="1:10" x14ac:dyDescent="0.25">
      <c r="A10" s="471"/>
      <c r="B10" s="471"/>
      <c r="C10" s="134" t="s">
        <v>645</v>
      </c>
      <c r="D10" s="246" t="s">
        <v>383</v>
      </c>
      <c r="E10" s="342">
        <v>813</v>
      </c>
      <c r="F10" s="1">
        <v>850</v>
      </c>
      <c r="G10" s="1">
        <v>914</v>
      </c>
      <c r="H10" s="1">
        <v>898</v>
      </c>
      <c r="I10" s="1">
        <v>915</v>
      </c>
      <c r="J10" s="287"/>
    </row>
    <row r="11" spans="1:10" x14ac:dyDescent="0.25">
      <c r="A11" s="25" t="s">
        <v>88</v>
      </c>
    </row>
    <row r="14" spans="1:10" x14ac:dyDescent="0.25">
      <c r="E14" s="8"/>
    </row>
  </sheetData>
  <mergeCells count="5">
    <mergeCell ref="B4:D4"/>
    <mergeCell ref="B5:B6"/>
    <mergeCell ref="B9:B10"/>
    <mergeCell ref="B7:B8"/>
    <mergeCell ref="A5:A10"/>
  </mergeCells>
  <phoneticPr fontId="7"/>
  <hyperlinks>
    <hyperlink ref="J1" location="目次!A1" display="目次に戻る" xr:uid="{31E5AE10-8688-499D-BFFD-B667EAB8D13C}"/>
  </hyperlink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51</vt:i4>
      </vt:variant>
      <vt:variant>
        <vt:lpstr>名前付き一覧</vt:lpstr>
      </vt:variant>
      <vt:variant>
        <vt:i4>51</vt:i4>
      </vt:variant>
    </vt:vector>
  </HeadingPairs>
  <TitlesOfParts>
    <vt:vector size="102" baseType="lpstr">
      <vt:lpstr>目次</vt:lpstr>
      <vt:lpstr>マテリアリティ</vt:lpstr>
      <vt:lpstr>E-1</vt:lpstr>
      <vt:lpstr>E-2</vt:lpstr>
      <vt:lpstr>E-3</vt:lpstr>
      <vt:lpstr>E-4</vt:lpstr>
      <vt:lpstr>E-5</vt:lpstr>
      <vt:lpstr>E-6</vt:lpstr>
      <vt:lpstr>E-7</vt:lpstr>
      <vt:lpstr>E-8</vt:lpstr>
      <vt:lpstr>E-9</vt:lpstr>
      <vt:lpstr>S-1</vt:lpstr>
      <vt:lpstr>S-2</vt:lpstr>
      <vt:lpstr>S-3</vt:lpstr>
      <vt:lpstr>S-4</vt:lpstr>
      <vt:lpstr>S-5</vt:lpstr>
      <vt:lpstr>S-6</vt:lpstr>
      <vt:lpstr>S-7</vt:lpstr>
      <vt:lpstr>S-8</vt:lpstr>
      <vt:lpstr>S-9</vt:lpstr>
      <vt:lpstr>S-10</vt:lpstr>
      <vt:lpstr>S-11</vt:lpstr>
      <vt:lpstr>S-12</vt:lpstr>
      <vt:lpstr>S-13</vt:lpstr>
      <vt:lpstr>S-14</vt:lpstr>
      <vt:lpstr>S-15</vt:lpstr>
      <vt:lpstr>S-16</vt:lpstr>
      <vt:lpstr>S-17</vt:lpstr>
      <vt:lpstr>S-18</vt:lpstr>
      <vt:lpstr>S-19</vt:lpstr>
      <vt:lpstr>S-20</vt:lpstr>
      <vt:lpstr>S-21</vt:lpstr>
      <vt:lpstr>S-22</vt:lpstr>
      <vt:lpstr>S-23</vt:lpstr>
      <vt:lpstr>S-24</vt:lpstr>
      <vt:lpstr>S-25</vt:lpstr>
      <vt:lpstr>S-26</vt:lpstr>
      <vt:lpstr>S-27</vt:lpstr>
      <vt:lpstr>S-28</vt:lpstr>
      <vt:lpstr>G-1</vt:lpstr>
      <vt:lpstr>G-2</vt:lpstr>
      <vt:lpstr>G-3</vt:lpstr>
      <vt:lpstr>G-4</vt:lpstr>
      <vt:lpstr>G-5</vt:lpstr>
      <vt:lpstr>G-6</vt:lpstr>
      <vt:lpstr>G-7</vt:lpstr>
      <vt:lpstr>G-8</vt:lpstr>
      <vt:lpstr>G-9</vt:lpstr>
      <vt:lpstr>G-10</vt:lpstr>
      <vt:lpstr>G-11</vt:lpstr>
      <vt:lpstr>G-12</vt:lpstr>
      <vt:lpstr>'E-1'!Print_Area</vt:lpstr>
      <vt:lpstr>'E-2'!Print_Area</vt:lpstr>
      <vt:lpstr>'E-3'!Print_Area</vt:lpstr>
      <vt:lpstr>'E-4'!Print_Area</vt:lpstr>
      <vt:lpstr>'E-5'!Print_Area</vt:lpstr>
      <vt:lpstr>'E-6'!Print_Area</vt:lpstr>
      <vt:lpstr>'E-7'!Print_Area</vt:lpstr>
      <vt:lpstr>'E-8'!Print_Area</vt:lpstr>
      <vt:lpstr>'E-9'!Print_Area</vt:lpstr>
      <vt:lpstr>'G-1'!Print_Area</vt:lpstr>
      <vt:lpstr>'G-10'!Print_Area</vt:lpstr>
      <vt:lpstr>'G-11'!Print_Area</vt:lpstr>
      <vt:lpstr>'G-12'!Print_Area</vt:lpstr>
      <vt:lpstr>'G-2'!Print_Area</vt:lpstr>
      <vt:lpstr>'G-3'!Print_Area</vt:lpstr>
      <vt:lpstr>'G-4'!Print_Area</vt:lpstr>
      <vt:lpstr>'G-5'!Print_Area</vt:lpstr>
      <vt:lpstr>'G-6'!Print_Area</vt:lpstr>
      <vt:lpstr>'G-7'!Print_Area</vt:lpstr>
      <vt:lpstr>'G-8'!Print_Area</vt:lpstr>
      <vt:lpstr>'G-9'!Print_Area</vt:lpstr>
      <vt:lpstr>'S-1'!Print_Area</vt:lpstr>
      <vt:lpstr>'S-10'!Print_Area</vt:lpstr>
      <vt:lpstr>'S-11'!Print_Area</vt:lpstr>
      <vt:lpstr>'S-12'!Print_Area</vt:lpstr>
      <vt:lpstr>'S-13'!Print_Area</vt:lpstr>
      <vt:lpstr>'S-14'!Print_Area</vt:lpstr>
      <vt:lpstr>'S-15'!Print_Area</vt:lpstr>
      <vt:lpstr>'S-16'!Print_Area</vt:lpstr>
      <vt:lpstr>'S-17'!Print_Area</vt:lpstr>
      <vt:lpstr>'S-18'!Print_Area</vt:lpstr>
      <vt:lpstr>'S-19'!Print_Area</vt:lpstr>
      <vt:lpstr>'S-2'!Print_Area</vt:lpstr>
      <vt:lpstr>'S-20'!Print_Area</vt:lpstr>
      <vt:lpstr>'S-21'!Print_Area</vt:lpstr>
      <vt:lpstr>'S-22'!Print_Area</vt:lpstr>
      <vt:lpstr>'S-23'!Print_Area</vt:lpstr>
      <vt:lpstr>'S-24'!Print_Area</vt:lpstr>
      <vt:lpstr>'S-25'!Print_Area</vt:lpstr>
      <vt:lpstr>'S-26'!Print_Area</vt:lpstr>
      <vt:lpstr>'S-27'!Print_Area</vt:lpstr>
      <vt:lpstr>'S-28'!Print_Area</vt:lpstr>
      <vt:lpstr>'S-3'!Print_Area</vt:lpstr>
      <vt:lpstr>'S-4'!Print_Area</vt:lpstr>
      <vt:lpstr>'S-5'!Print_Area</vt:lpstr>
      <vt:lpstr>'S-6'!Print_Area</vt:lpstr>
      <vt:lpstr>'S-7'!Print_Area</vt:lpstr>
      <vt:lpstr>'S-8'!Print_Area</vt:lpstr>
      <vt:lpstr>'S-9'!Print_Area</vt:lpstr>
      <vt:lpstr>マテリアリティ!Print_Area</vt:lpstr>
      <vt:lpstr>目次!Print_Area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2026-10-29T08:05:13Z</dcterms:created>
  <dcterms:modified xsi:type="dcterms:W3CDTF">2026-10-29T09:01:33Z</dcterms:modified>
  <cp:category/>
  <cp:contentStatus/>
</cp:coreProperties>
</file>